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5\"/>
    </mc:Choice>
  </mc:AlternateContent>
  <bookViews>
    <workbookView xWindow="0" yWindow="0" windowWidth="28800" windowHeight="12315"/>
  </bookViews>
  <sheets>
    <sheet name="Form 1a - ABR Office" sheetId="5" r:id="rId1"/>
    <sheet name="Form 1b - ABR Summary" sheetId="4" r:id="rId2"/>
    <sheet name="FDPP LICENSE" sheetId="3" state="veryHidden" r:id="rId3"/>
  </sheets>
  <calcPr calcId="152511"/>
</workbook>
</file>

<file path=xl/calcChain.xml><?xml version="1.0" encoding="utf-8"?>
<calcChain xmlns="http://schemas.openxmlformats.org/spreadsheetml/2006/main">
  <c r="G940" i="5" l="1"/>
  <c r="F940" i="5"/>
  <c r="E940" i="5"/>
  <c r="D940" i="5"/>
  <c r="C940" i="5"/>
  <c r="G937" i="5"/>
  <c r="F937" i="5"/>
  <c r="D937" i="5"/>
  <c r="C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G921" i="5"/>
  <c r="F921" i="5"/>
  <c r="D921" i="5"/>
  <c r="C921" i="5"/>
  <c r="E920" i="5"/>
  <c r="E919" i="5"/>
  <c r="E918" i="5"/>
  <c r="E917" i="5"/>
  <c r="E915" i="5"/>
  <c r="E914" i="5"/>
  <c r="E913" i="5"/>
  <c r="E912" i="5"/>
  <c r="E911" i="5"/>
  <c r="E910" i="5"/>
  <c r="E909" i="5"/>
  <c r="E908" i="5"/>
  <c r="E907" i="5"/>
  <c r="E906" i="5"/>
  <c r="E905" i="5"/>
  <c r="F941" i="5" l="1"/>
  <c r="E937" i="5"/>
  <c r="E921" i="5"/>
  <c r="C941" i="5"/>
  <c r="D941" i="5"/>
  <c r="G941" i="5"/>
  <c r="G892" i="5"/>
  <c r="G889" i="5"/>
  <c r="F889" i="5"/>
  <c r="F893" i="5" s="1"/>
  <c r="D889" i="5"/>
  <c r="D893" i="5" s="1"/>
  <c r="C889" i="5"/>
  <c r="C893" i="5" s="1"/>
  <c r="E888" i="5"/>
  <c r="E887" i="5"/>
  <c r="E886" i="5"/>
  <c r="E885" i="5"/>
  <c r="G883" i="5"/>
  <c r="F883" i="5"/>
  <c r="D883" i="5"/>
  <c r="C883" i="5"/>
  <c r="E882" i="5"/>
  <c r="E881" i="5"/>
  <c r="E880" i="5"/>
  <c r="E879" i="5"/>
  <c r="E878" i="5"/>
  <c r="E877" i="5"/>
  <c r="E876" i="5"/>
  <c r="E875" i="5"/>
  <c r="G893" i="5" l="1"/>
  <c r="E889" i="5"/>
  <c r="E883" i="5"/>
  <c r="E941" i="5"/>
  <c r="G858" i="5"/>
  <c r="F858" i="5"/>
  <c r="D858" i="5"/>
  <c r="C858" i="5"/>
  <c r="E857" i="5"/>
  <c r="E856" i="5"/>
  <c r="E855" i="5"/>
  <c r="E854" i="5"/>
  <c r="E853" i="5"/>
  <c r="E852" i="5"/>
  <c r="E851" i="5"/>
  <c r="E850" i="5"/>
  <c r="E849" i="5"/>
  <c r="G847" i="5"/>
  <c r="F847" i="5"/>
  <c r="D847" i="5"/>
  <c r="C847" i="5"/>
  <c r="E846" i="5"/>
  <c r="E845" i="5"/>
  <c r="E844" i="5"/>
  <c r="E843" i="5"/>
  <c r="E841" i="5"/>
  <c r="E840" i="5"/>
  <c r="E839" i="5"/>
  <c r="E838" i="5"/>
  <c r="E837" i="5"/>
  <c r="E836" i="5"/>
  <c r="E835" i="5"/>
  <c r="E834" i="5"/>
  <c r="E833" i="5"/>
  <c r="E832" i="5"/>
  <c r="C862" i="5" l="1"/>
  <c r="D862" i="5"/>
  <c r="E858" i="5"/>
  <c r="F862" i="5"/>
  <c r="E847" i="5"/>
  <c r="G862" i="5"/>
  <c r="E893" i="5"/>
  <c r="G816" i="5"/>
  <c r="G820" i="5" s="1"/>
  <c r="F816" i="5"/>
  <c r="F820" i="5" s="1"/>
  <c r="D816" i="5"/>
  <c r="D820" i="5" s="1"/>
  <c r="C816" i="5"/>
  <c r="C820" i="5" s="1"/>
  <c r="E814" i="5"/>
  <c r="E813" i="5"/>
  <c r="E812" i="5"/>
  <c r="E811" i="5"/>
  <c r="G809" i="5"/>
  <c r="F809" i="5"/>
  <c r="E802" i="5"/>
  <c r="E809" i="5" s="1"/>
  <c r="E816" i="5" l="1"/>
  <c r="E820" i="5"/>
  <c r="E862" i="5"/>
  <c r="G785" i="5"/>
  <c r="F785" i="5"/>
  <c r="D785" i="5"/>
  <c r="D789" i="5" s="1"/>
  <c r="C785" i="5"/>
  <c r="C789" i="5" s="1"/>
  <c r="E783" i="5"/>
  <c r="E782" i="5"/>
  <c r="E781" i="5"/>
  <c r="E780" i="5"/>
  <c r="E779" i="5"/>
  <c r="G777" i="5"/>
  <c r="F777" i="5"/>
  <c r="E777" i="5"/>
  <c r="D777" i="5"/>
  <c r="C777" i="5"/>
  <c r="F789" i="5" l="1"/>
  <c r="E785" i="5"/>
  <c r="E789" i="5" s="1"/>
  <c r="G789" i="5"/>
  <c r="G759" i="5"/>
  <c r="F759" i="5"/>
  <c r="F763" i="5" s="1"/>
  <c r="D759" i="5"/>
  <c r="D763" i="5" s="1"/>
  <c r="C759" i="5"/>
  <c r="E758" i="5"/>
  <c r="E757" i="5"/>
  <c r="E756" i="5"/>
  <c r="E755" i="5"/>
  <c r="E754" i="5"/>
  <c r="G752" i="5"/>
  <c r="F752" i="5"/>
  <c r="E752" i="5"/>
  <c r="D752" i="5"/>
  <c r="C752" i="5"/>
  <c r="C763" i="5" l="1"/>
  <c r="E759" i="5"/>
  <c r="E763" i="5" s="1"/>
  <c r="G763" i="5"/>
  <c r="G737" i="5"/>
  <c r="G738" i="5" s="1"/>
  <c r="F737" i="5"/>
  <c r="F738" i="5" s="1"/>
  <c r="D737" i="5"/>
  <c r="C737" i="5"/>
  <c r="E735" i="5"/>
  <c r="E734" i="5"/>
  <c r="E733" i="5"/>
  <c r="E732" i="5"/>
  <c r="E731" i="5"/>
  <c r="E730" i="5"/>
  <c r="E729" i="5"/>
  <c r="G727" i="5"/>
  <c r="F727" i="5"/>
  <c r="E727" i="5"/>
  <c r="D727" i="5"/>
  <c r="C727" i="5"/>
  <c r="C738" i="5" l="1"/>
  <c r="D738" i="5"/>
  <c r="E737" i="5"/>
  <c r="E738" i="5" s="1"/>
  <c r="G709" i="5"/>
  <c r="F709" i="5"/>
  <c r="D709" i="5"/>
  <c r="C709" i="5"/>
  <c r="E708" i="5"/>
  <c r="E709" i="5" s="1"/>
  <c r="G705" i="5"/>
  <c r="F705" i="5"/>
  <c r="D705" i="5"/>
  <c r="C705" i="5"/>
  <c r="E704" i="5"/>
  <c r="E703" i="5"/>
  <c r="E702" i="5"/>
  <c r="D713" i="5" l="1"/>
  <c r="F713" i="5"/>
  <c r="C713" i="5"/>
  <c r="G713" i="5"/>
  <c r="E705" i="5"/>
  <c r="E713" i="5" s="1"/>
  <c r="C688" i="5" l="1"/>
  <c r="G685" i="5"/>
  <c r="G689" i="5" s="1"/>
  <c r="F685" i="5"/>
  <c r="D685" i="5"/>
  <c r="D689" i="5" s="1"/>
  <c r="C685" i="5"/>
  <c r="E684" i="5"/>
  <c r="E683" i="5"/>
  <c r="E682" i="5"/>
  <c r="E681" i="5"/>
  <c r="E680" i="5"/>
  <c r="E679" i="5"/>
  <c r="E678" i="5"/>
  <c r="G676" i="5"/>
  <c r="F676" i="5"/>
  <c r="D676" i="5"/>
  <c r="C676" i="5"/>
  <c r="E675" i="5"/>
  <c r="E674" i="5"/>
  <c r="E673" i="5"/>
  <c r="E672" i="5"/>
  <c r="E670" i="5"/>
  <c r="E669" i="5"/>
  <c r="E668" i="5"/>
  <c r="E667" i="5"/>
  <c r="E666" i="5"/>
  <c r="E665" i="5"/>
  <c r="E664" i="5"/>
  <c r="E663" i="5"/>
  <c r="E662" i="5"/>
  <c r="E661" i="5"/>
  <c r="C689" i="5" l="1"/>
  <c r="E685" i="5"/>
  <c r="F689" i="5"/>
  <c r="E676" i="5"/>
  <c r="G647" i="5"/>
  <c r="G644" i="5"/>
  <c r="F644" i="5"/>
  <c r="D644" i="5"/>
  <c r="C644" i="5"/>
  <c r="E643" i="5"/>
  <c r="E642" i="5"/>
  <c r="E641" i="5"/>
  <c r="E640" i="5"/>
  <c r="E639" i="5"/>
  <c r="E638" i="5"/>
  <c r="E637" i="5"/>
  <c r="E636" i="5"/>
  <c r="E635" i="5"/>
  <c r="E634" i="5"/>
  <c r="G632" i="5"/>
  <c r="F632" i="5"/>
  <c r="D632" i="5"/>
  <c r="C632" i="5"/>
  <c r="E631" i="5"/>
  <c r="E630" i="5"/>
  <c r="E629" i="5"/>
  <c r="E628" i="5"/>
  <c r="E626" i="5"/>
  <c r="E625" i="5"/>
  <c r="E624" i="5"/>
  <c r="E623" i="5"/>
  <c r="E622" i="5"/>
  <c r="E621" i="5"/>
  <c r="E619" i="5"/>
  <c r="E618" i="5"/>
  <c r="E632" i="5" s="1"/>
  <c r="D648" i="5" l="1"/>
  <c r="F648" i="5"/>
  <c r="E644" i="5"/>
  <c r="E648" i="5" s="1"/>
  <c r="G648" i="5"/>
  <c r="E689" i="5"/>
  <c r="C648" i="5"/>
  <c r="G603" i="5"/>
  <c r="G604" i="5" s="1"/>
  <c r="F603" i="5"/>
  <c r="F604" i="5" s="1"/>
  <c r="D603" i="5"/>
  <c r="D604" i="5" s="1"/>
  <c r="C603" i="5"/>
  <c r="C604" i="5" s="1"/>
  <c r="E602" i="5"/>
  <c r="E601" i="5"/>
  <c r="E603" i="5" s="1"/>
  <c r="E604" i="5" s="1"/>
  <c r="E600" i="5"/>
  <c r="E599" i="5"/>
  <c r="G597" i="5"/>
  <c r="F597" i="5"/>
  <c r="D597" i="5"/>
  <c r="C597" i="5"/>
  <c r="E596" i="5"/>
  <c r="E597" i="5" s="1"/>
  <c r="G578" i="5" l="1"/>
  <c r="F578" i="5"/>
  <c r="D578" i="5"/>
  <c r="C578" i="5"/>
  <c r="E577" i="5"/>
  <c r="E576" i="5"/>
  <c r="E575" i="5"/>
  <c r="E574" i="5"/>
  <c r="G572" i="5"/>
  <c r="F572" i="5"/>
  <c r="D572" i="5"/>
  <c r="C572" i="5"/>
  <c r="E571" i="5"/>
  <c r="E572" i="5" s="1"/>
  <c r="E578" i="5" l="1"/>
  <c r="E582" i="5" s="1"/>
  <c r="D582" i="5"/>
  <c r="F582" i="5"/>
  <c r="C582" i="5"/>
  <c r="G582" i="5"/>
  <c r="G553" i="5"/>
  <c r="F553" i="5"/>
  <c r="D553" i="5"/>
  <c r="C553" i="5"/>
  <c r="E552" i="5"/>
  <c r="E551" i="5"/>
  <c r="E550" i="5"/>
  <c r="E549" i="5"/>
  <c r="E548" i="5"/>
  <c r="E547" i="5"/>
  <c r="E546" i="5"/>
  <c r="E545" i="5"/>
  <c r="E544" i="5"/>
  <c r="E543" i="5"/>
  <c r="G541" i="5"/>
  <c r="F541" i="5"/>
  <c r="D541" i="5"/>
  <c r="C541" i="5"/>
  <c r="E540" i="5"/>
  <c r="E539" i="5"/>
  <c r="E538" i="5"/>
  <c r="E537" i="5"/>
  <c r="E535" i="5"/>
  <c r="E534" i="5"/>
  <c r="E533" i="5"/>
  <c r="E532" i="5"/>
  <c r="E531" i="5"/>
  <c r="E530" i="5"/>
  <c r="E529" i="5"/>
  <c r="E528" i="5"/>
  <c r="E527" i="5"/>
  <c r="E526" i="5"/>
  <c r="E525" i="5"/>
  <c r="E541" i="5" l="1"/>
  <c r="G557" i="5"/>
  <c r="F557" i="5"/>
  <c r="D557" i="5"/>
  <c r="C557" i="5"/>
  <c r="E553" i="5"/>
  <c r="E557" i="5" s="1"/>
  <c r="G512" i="5" l="1"/>
  <c r="F512" i="5"/>
  <c r="C512" i="5"/>
  <c r="G509" i="5"/>
  <c r="F509" i="5"/>
  <c r="F513" i="5" s="1"/>
  <c r="D509" i="5"/>
  <c r="D513" i="5" s="1"/>
  <c r="C509" i="5"/>
  <c r="E508" i="5"/>
  <c r="E507" i="5"/>
  <c r="E505" i="5"/>
  <c r="G503" i="5"/>
  <c r="F503" i="5"/>
  <c r="D503" i="5"/>
  <c r="C503" i="5"/>
  <c r="E500" i="5"/>
  <c r="E503" i="5" s="1"/>
  <c r="E509" i="5" l="1"/>
  <c r="E513" i="5" s="1"/>
  <c r="G513" i="5"/>
  <c r="C513" i="5"/>
  <c r="G483" i="5"/>
  <c r="F483" i="5"/>
  <c r="D483" i="5"/>
  <c r="C483" i="5"/>
  <c r="E482" i="5"/>
  <c r="E481" i="5"/>
  <c r="E480" i="5"/>
  <c r="E479" i="5"/>
  <c r="E478" i="5"/>
  <c r="E477" i="5"/>
  <c r="E476" i="5"/>
  <c r="E475" i="5"/>
  <c r="E474" i="5"/>
  <c r="G472" i="5"/>
  <c r="F472" i="5"/>
  <c r="D472" i="5"/>
  <c r="C472" i="5"/>
  <c r="E471" i="5"/>
  <c r="E470" i="5"/>
  <c r="E469" i="5"/>
  <c r="E468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D487" i="5" l="1"/>
  <c r="E472" i="5"/>
  <c r="G487" i="5"/>
  <c r="E483" i="5"/>
  <c r="E487" i="5" s="1"/>
  <c r="F487" i="5"/>
  <c r="C487" i="5"/>
  <c r="G438" i="5"/>
  <c r="G442" i="5" s="1"/>
  <c r="F438" i="5"/>
  <c r="F442" i="5" s="1"/>
  <c r="D438" i="5"/>
  <c r="D442" i="5" s="1"/>
  <c r="C438" i="5"/>
  <c r="C442" i="5" s="1"/>
  <c r="E437" i="5"/>
  <c r="E436" i="5"/>
  <c r="E435" i="5"/>
  <c r="E434" i="5"/>
  <c r="E433" i="5"/>
  <c r="G431" i="5"/>
  <c r="F431" i="5"/>
  <c r="D431" i="5"/>
  <c r="C431" i="5"/>
  <c r="E430" i="5"/>
  <c r="E429" i="5"/>
  <c r="E428" i="5"/>
  <c r="E427" i="5"/>
  <c r="E426" i="5"/>
  <c r="E425" i="5"/>
  <c r="E424" i="5"/>
  <c r="E423" i="5"/>
  <c r="E431" i="5" l="1"/>
  <c r="E438" i="5"/>
  <c r="E442" i="5"/>
  <c r="G405" i="5" l="1"/>
  <c r="F405" i="5"/>
  <c r="D405" i="5"/>
  <c r="D409" i="5" s="1"/>
  <c r="C405" i="5"/>
  <c r="E404" i="5"/>
  <c r="E403" i="5"/>
  <c r="E402" i="5"/>
  <c r="E401" i="5"/>
  <c r="E400" i="5"/>
  <c r="E399" i="5"/>
  <c r="E398" i="5"/>
  <c r="G396" i="5"/>
  <c r="F396" i="5"/>
  <c r="D396" i="5"/>
  <c r="C396" i="5"/>
  <c r="E395" i="5"/>
  <c r="E394" i="5"/>
  <c r="E393" i="5"/>
  <c r="E392" i="5"/>
  <c r="E390" i="5"/>
  <c r="E389" i="5"/>
  <c r="E388" i="5"/>
  <c r="E387" i="5"/>
  <c r="E386" i="5"/>
  <c r="E385" i="5"/>
  <c r="E384" i="5"/>
  <c r="E383" i="5"/>
  <c r="E382" i="5"/>
  <c r="E405" i="5" l="1"/>
  <c r="C409" i="5"/>
  <c r="F409" i="5"/>
  <c r="E396" i="5"/>
  <c r="G409" i="5"/>
  <c r="G364" i="5"/>
  <c r="F364" i="5"/>
  <c r="D364" i="5"/>
  <c r="C364" i="5"/>
  <c r="E363" i="5"/>
  <c r="E362" i="5"/>
  <c r="E361" i="5"/>
  <c r="E360" i="5"/>
  <c r="E359" i="5"/>
  <c r="E358" i="5"/>
  <c r="E357" i="5"/>
  <c r="E356" i="5"/>
  <c r="G354" i="5"/>
  <c r="G368" i="5" s="1"/>
  <c r="F354" i="5"/>
  <c r="D354" i="5"/>
  <c r="C354" i="5"/>
  <c r="E353" i="5"/>
  <c r="E352" i="5"/>
  <c r="E351" i="5"/>
  <c r="E350" i="5"/>
  <c r="E348" i="5"/>
  <c r="E347" i="5"/>
  <c r="E346" i="5"/>
  <c r="E345" i="5"/>
  <c r="E344" i="5"/>
  <c r="E343" i="5"/>
  <c r="E342" i="5"/>
  <c r="E341" i="5"/>
  <c r="E340" i="5"/>
  <c r="E354" i="5" l="1"/>
  <c r="C368" i="5"/>
  <c r="F368" i="5"/>
  <c r="D368" i="5"/>
  <c r="E364" i="5"/>
  <c r="E368" i="5" s="1"/>
  <c r="E409" i="5"/>
  <c r="G324" i="5"/>
  <c r="F324" i="5"/>
  <c r="F328" i="5" s="1"/>
  <c r="D324" i="5"/>
  <c r="D328" i="5" s="1"/>
  <c r="C324" i="5"/>
  <c r="E323" i="5"/>
  <c r="E322" i="5"/>
  <c r="E321" i="5"/>
  <c r="E320" i="5"/>
  <c r="E319" i="5"/>
  <c r="E318" i="5"/>
  <c r="E317" i="5"/>
  <c r="G315" i="5"/>
  <c r="F315" i="5"/>
  <c r="D315" i="5"/>
  <c r="C315" i="5"/>
  <c r="E314" i="5"/>
  <c r="E313" i="5"/>
  <c r="E312" i="5"/>
  <c r="E311" i="5"/>
  <c r="E309" i="5"/>
  <c r="E308" i="5"/>
  <c r="E307" i="5"/>
  <c r="E306" i="5"/>
  <c r="E305" i="5"/>
  <c r="E304" i="5"/>
  <c r="E303" i="5"/>
  <c r="E302" i="5"/>
  <c r="E301" i="5"/>
  <c r="G328" i="5" l="1"/>
  <c r="C328" i="5"/>
  <c r="E324" i="5"/>
  <c r="E315" i="5"/>
  <c r="E328" i="5"/>
  <c r="G284" i="5"/>
  <c r="F284" i="5"/>
  <c r="F288" i="5" s="1"/>
  <c r="D284" i="5"/>
  <c r="D288" i="5" s="1"/>
  <c r="C284" i="5"/>
  <c r="C288" i="5" s="1"/>
  <c r="E283" i="5"/>
  <c r="E282" i="5"/>
  <c r="E281" i="5"/>
  <c r="E280" i="5"/>
  <c r="E279" i="5"/>
  <c r="E278" i="5"/>
  <c r="E277" i="5"/>
  <c r="G275" i="5"/>
  <c r="F275" i="5"/>
  <c r="D275" i="5"/>
  <c r="C275" i="5"/>
  <c r="E274" i="5"/>
  <c r="E273" i="5"/>
  <c r="E272" i="5"/>
  <c r="E271" i="5"/>
  <c r="E269" i="5"/>
  <c r="E268" i="5"/>
  <c r="E267" i="5"/>
  <c r="E266" i="5"/>
  <c r="E265" i="5"/>
  <c r="E264" i="5"/>
  <c r="E263" i="5"/>
  <c r="E262" i="5"/>
  <c r="E261" i="5"/>
  <c r="G288" i="5" l="1"/>
  <c r="E284" i="5"/>
  <c r="E275" i="5"/>
  <c r="G247" i="5"/>
  <c r="F247" i="5"/>
  <c r="F248" i="5" s="1"/>
  <c r="D247" i="5"/>
  <c r="C247" i="5"/>
  <c r="C248" i="5" s="1"/>
  <c r="E246" i="5"/>
  <c r="E245" i="5"/>
  <c r="E244" i="5"/>
  <c r="E243" i="5"/>
  <c r="E242" i="5"/>
  <c r="E241" i="5"/>
  <c r="E240" i="5"/>
  <c r="G238" i="5"/>
  <c r="F238" i="5"/>
  <c r="D238" i="5"/>
  <c r="C238" i="5"/>
  <c r="E237" i="5"/>
  <c r="E236" i="5"/>
  <c r="E235" i="5"/>
  <c r="E234" i="5"/>
  <c r="E232" i="5"/>
  <c r="E231" i="5"/>
  <c r="E230" i="5"/>
  <c r="E229" i="5"/>
  <c r="E228" i="5"/>
  <c r="E227" i="5"/>
  <c r="E226" i="5"/>
  <c r="E225" i="5"/>
  <c r="E224" i="5"/>
  <c r="D248" i="5" l="1"/>
  <c r="G248" i="5"/>
  <c r="E247" i="5"/>
  <c r="E238" i="5"/>
  <c r="E288" i="5"/>
  <c r="G206" i="5"/>
  <c r="G210" i="5" s="1"/>
  <c r="F206" i="5"/>
  <c r="D206" i="5"/>
  <c r="D210" i="5" s="1"/>
  <c r="C206" i="5"/>
  <c r="C210" i="5" s="1"/>
  <c r="E205" i="5"/>
  <c r="E204" i="5"/>
  <c r="E203" i="5"/>
  <c r="E202" i="5"/>
  <c r="E201" i="5"/>
  <c r="E200" i="5"/>
  <c r="E199" i="5"/>
  <c r="G197" i="5"/>
  <c r="F197" i="5"/>
  <c r="D197" i="5"/>
  <c r="C197" i="5"/>
  <c r="E196" i="5"/>
  <c r="E195" i="5"/>
  <c r="E194" i="5"/>
  <c r="E193" i="5"/>
  <c r="E191" i="5"/>
  <c r="E190" i="5"/>
  <c r="E189" i="5"/>
  <c r="E188" i="5"/>
  <c r="E187" i="5"/>
  <c r="E186" i="5"/>
  <c r="E185" i="5"/>
  <c r="E184" i="5"/>
  <c r="E183" i="5"/>
  <c r="F210" i="5" l="1"/>
  <c r="E206" i="5"/>
  <c r="E248" i="5"/>
  <c r="E197" i="5"/>
  <c r="D211" i="5" s="1"/>
  <c r="E210" i="5"/>
  <c r="C177" i="4" l="1"/>
  <c r="E174" i="4"/>
  <c r="E170" i="4"/>
  <c r="E169" i="4"/>
  <c r="E168" i="4"/>
  <c r="E166" i="4"/>
  <c r="E165" i="4"/>
  <c r="E164" i="4"/>
  <c r="E153" i="4"/>
  <c r="E152" i="4"/>
  <c r="E151" i="4"/>
  <c r="E150" i="4"/>
  <c r="E148" i="4"/>
  <c r="E147" i="4"/>
  <c r="E146" i="4"/>
  <c r="E145" i="4"/>
  <c r="E144" i="4"/>
  <c r="E142" i="4"/>
  <c r="E141" i="4"/>
  <c r="E139" i="4"/>
  <c r="E138" i="4"/>
  <c r="E136" i="4"/>
  <c r="E135" i="4"/>
  <c r="E134" i="4"/>
  <c r="E132" i="4"/>
  <c r="E131" i="4"/>
  <c r="E130" i="4"/>
  <c r="E126" i="4"/>
  <c r="E125" i="4"/>
  <c r="E123" i="4"/>
  <c r="E122" i="4"/>
  <c r="E121" i="4"/>
  <c r="E120" i="4"/>
  <c r="E119" i="4"/>
  <c r="E118" i="4"/>
  <c r="E117" i="4"/>
  <c r="E115" i="4"/>
  <c r="E114" i="4"/>
  <c r="E113" i="4"/>
  <c r="E103" i="4"/>
  <c r="E102" i="4"/>
  <c r="E101" i="4"/>
  <c r="E99" i="4"/>
  <c r="E98" i="4"/>
  <c r="E97" i="4"/>
  <c r="E96" i="4"/>
  <c r="E95" i="4"/>
  <c r="E94" i="4"/>
  <c r="E93" i="4"/>
  <c r="E92" i="4"/>
  <c r="E91" i="4"/>
  <c r="E89" i="4"/>
  <c r="E87" i="4"/>
  <c r="E86" i="4"/>
  <c r="E85" i="4"/>
  <c r="E84" i="4"/>
  <c r="E82" i="4"/>
  <c r="E81" i="4"/>
  <c r="E80" i="4"/>
  <c r="E78" i="4"/>
  <c r="E76" i="4"/>
  <c r="E75" i="4"/>
  <c r="E74" i="4"/>
  <c r="E73" i="4"/>
  <c r="E72" i="4"/>
  <c r="E71" i="4"/>
  <c r="E70" i="4"/>
  <c r="E69" i="4"/>
  <c r="E68" i="4"/>
  <c r="E67" i="4"/>
  <c r="G55" i="4"/>
  <c r="F55" i="4"/>
  <c r="E55" i="4"/>
  <c r="D55" i="4"/>
  <c r="C55" i="4"/>
  <c r="G49" i="4"/>
  <c r="F49" i="4"/>
  <c r="E49" i="4"/>
  <c r="D49" i="4"/>
  <c r="C49" i="4"/>
  <c r="G48" i="4"/>
  <c r="F48" i="4"/>
  <c r="E48" i="4"/>
  <c r="D48" i="4"/>
  <c r="C48" i="4"/>
  <c r="E45" i="4"/>
  <c r="G43" i="4"/>
  <c r="F43" i="4"/>
  <c r="E43" i="4"/>
  <c r="D43" i="4"/>
  <c r="C43" i="4"/>
  <c r="G42" i="4"/>
  <c r="F42" i="4"/>
  <c r="E42" i="4"/>
  <c r="D42" i="4"/>
  <c r="C42" i="4"/>
  <c r="E41" i="4"/>
  <c r="E39" i="4"/>
  <c r="E38" i="4"/>
  <c r="E37" i="4"/>
  <c r="E36" i="4"/>
  <c r="E34" i="4"/>
  <c r="E32" i="4"/>
  <c r="E31" i="4"/>
  <c r="E30" i="4"/>
  <c r="E29" i="4"/>
  <c r="G26" i="4"/>
  <c r="F26" i="4"/>
  <c r="E26" i="4"/>
  <c r="D26" i="4"/>
  <c r="C26" i="4"/>
  <c r="E25" i="4"/>
  <c r="E24" i="4"/>
  <c r="E22" i="4"/>
  <c r="C169" i="5"/>
  <c r="G166" i="5"/>
  <c r="F166" i="5"/>
  <c r="D166" i="5"/>
  <c r="D170" i="5" s="1"/>
  <c r="C166" i="5"/>
  <c r="E165" i="5"/>
  <c r="E164" i="5"/>
  <c r="E163" i="5"/>
  <c r="E162" i="5"/>
  <c r="E161" i="5"/>
  <c r="E160" i="5"/>
  <c r="E159" i="5"/>
  <c r="E158" i="5"/>
  <c r="G156" i="5"/>
  <c r="F156" i="5"/>
  <c r="D156" i="5"/>
  <c r="C156" i="5"/>
  <c r="E155" i="5"/>
  <c r="E154" i="5"/>
  <c r="E153" i="5"/>
  <c r="E152" i="5"/>
  <c r="E150" i="5"/>
  <c r="E149" i="5"/>
  <c r="E148" i="5"/>
  <c r="E147" i="5"/>
  <c r="E146" i="5"/>
  <c r="E145" i="5"/>
  <c r="E144" i="5"/>
  <c r="E143" i="5"/>
  <c r="E142" i="5"/>
  <c r="G128" i="5"/>
  <c r="F128" i="5"/>
  <c r="D128" i="5"/>
  <c r="D129" i="5" s="1"/>
  <c r="C128" i="5"/>
  <c r="E127" i="5"/>
  <c r="E124" i="5"/>
  <c r="E123" i="5"/>
  <c r="E122" i="5"/>
  <c r="E121" i="5"/>
  <c r="G119" i="5"/>
  <c r="G129" i="5" s="1"/>
  <c r="F119" i="5"/>
  <c r="E119" i="5"/>
  <c r="C119" i="5"/>
  <c r="G105" i="5"/>
  <c r="F105" i="5"/>
  <c r="D105" i="5"/>
  <c r="C105" i="5"/>
  <c r="E104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3" i="5"/>
  <c r="E81" i="5"/>
  <c r="E79" i="5"/>
  <c r="E78" i="5"/>
  <c r="E76" i="5"/>
  <c r="E75" i="5"/>
  <c r="E74" i="5"/>
  <c r="E73" i="5"/>
  <c r="E72" i="5"/>
  <c r="E70" i="5"/>
  <c r="E69" i="5"/>
  <c r="G55" i="5"/>
  <c r="G57" i="5" s="1"/>
  <c r="F55" i="5"/>
  <c r="D55" i="5"/>
  <c r="C55" i="5"/>
  <c r="E54" i="5"/>
  <c r="E55" i="5" s="1"/>
  <c r="G52" i="5"/>
  <c r="F52" i="5"/>
  <c r="D52" i="5"/>
  <c r="C52" i="5"/>
  <c r="E50" i="5"/>
  <c r="E49" i="5"/>
  <c r="E48" i="5"/>
  <c r="E47" i="5"/>
  <c r="E46" i="5"/>
  <c r="E45" i="5"/>
  <c r="E44" i="5"/>
  <c r="E43" i="5"/>
  <c r="E42" i="5"/>
  <c r="G40" i="5"/>
  <c r="F40" i="5"/>
  <c r="D40" i="5"/>
  <c r="C40" i="5"/>
  <c r="E39" i="5"/>
  <c r="E38" i="5"/>
  <c r="E37" i="5"/>
  <c r="E36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D57" i="5" l="1"/>
  <c r="C129" i="5"/>
  <c r="F170" i="5"/>
  <c r="G170" i="5"/>
  <c r="C170" i="5"/>
  <c r="E52" i="5"/>
  <c r="F57" i="5"/>
  <c r="F129" i="5"/>
  <c r="E156" i="5"/>
  <c r="E166" i="5"/>
  <c r="E40" i="5"/>
  <c r="E57" i="5" s="1"/>
  <c r="E105" i="5"/>
  <c r="E128" i="5"/>
  <c r="E129" i="5" s="1"/>
  <c r="C57" i="5"/>
  <c r="E170" i="5" l="1"/>
</calcChain>
</file>

<file path=xl/sharedStrings.xml><?xml version="1.0" encoding="utf-8"?>
<sst xmlns="http://schemas.openxmlformats.org/spreadsheetml/2006/main" count="2216" uniqueCount="577">
  <si>
    <t>FDPP Form 1a - Annual Budget Report, by Office of Department (DBM LBP Form No. 2)</t>
  </si>
  <si>
    <t xml:space="preserve">Note: This Form is to be filled-up or prepared by Office or by Department separately. Thus, the Annual Budget shall be composed of separate sheets of this form per Office or Department.  </t>
  </si>
  <si>
    <t>In addition, Form 1b - ABR, Summary must also be filled-up and submitted.</t>
  </si>
  <si>
    <t>PROGRAMMED APPROPRIATION AND OBLIGATION BY OBJECT OF EXPENDITURE</t>
  </si>
  <si>
    <t>REGION:</t>
  </si>
  <si>
    <t>REGION I - ILOCOS REGION</t>
  </si>
  <si>
    <t>CALENDAR YEAR:</t>
  </si>
  <si>
    <t>PROVINCE:</t>
  </si>
  <si>
    <t>PANGASINAN</t>
  </si>
  <si>
    <t>CITY/MUNICIPALITY:</t>
  </si>
  <si>
    <t>BALUNGAO</t>
  </si>
  <si>
    <t>Maintenace and Other Operating Expenses</t>
  </si>
  <si>
    <t>Capital Outlays</t>
  </si>
  <si>
    <t>Local Budget Officer</t>
  </si>
  <si>
    <t>Local Chief Executive</t>
  </si>
  <si>
    <t>FDPP Form 1b - Annual Budget Report, Summary  
(DBM LBP Form No. 3)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</si>
  <si>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</si>
  <si>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</si>
  <si>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</si>
  <si>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</si>
  <si>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</si>
  <si>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LBP Form No. 1</t>
  </si>
  <si>
    <t>Annex D</t>
  </si>
  <si>
    <t>BUDGET OF EXPENDITURES AND SOURCES OF FINANCING</t>
  </si>
  <si>
    <t>LGU:</t>
  </si>
  <si>
    <t xml:space="preserve">     BALUNGAO</t>
  </si>
  <si>
    <t>GENERAL FUND</t>
  </si>
  <si>
    <t>Past Year</t>
  </si>
  <si>
    <t>Current Year 2024</t>
  </si>
  <si>
    <t>Budget Year</t>
  </si>
  <si>
    <t>Particulars</t>
  </si>
  <si>
    <t>Account Code</t>
  </si>
  <si>
    <t>(Actual)</t>
  </si>
  <si>
    <t>First Semester</t>
  </si>
  <si>
    <t>Second Semester</t>
  </si>
  <si>
    <t>Total</t>
  </si>
  <si>
    <t>(Proposed)</t>
  </si>
  <si>
    <t xml:space="preserve">(Actual)   4  </t>
  </si>
  <si>
    <t>(Estimates)   5</t>
  </si>
  <si>
    <t>I. Beginning Cash Balance</t>
  </si>
  <si>
    <t>-0-</t>
  </si>
  <si>
    <t>II. Receipts</t>
  </si>
  <si>
    <t>Regular Income</t>
  </si>
  <si>
    <t xml:space="preserve">          A. Local Sources</t>
  </si>
  <si>
    <t xml:space="preserve">               1. Tax Revenues</t>
  </si>
  <si>
    <t xml:space="preserve">                       a. Community Tax</t>
  </si>
  <si>
    <t>4-01-01-050</t>
  </si>
  <si>
    <t xml:space="preserve">                       a. Real Property Tax (RPT)</t>
  </si>
  <si>
    <t xml:space="preserve">                            1. Basic RPT</t>
  </si>
  <si>
    <t>4-01-02-040</t>
  </si>
  <si>
    <t xml:space="preserve">                       b. Business Tax</t>
  </si>
  <si>
    <t>4-01-03-030</t>
  </si>
  <si>
    <t xml:space="preserve">                   Total Tax Revenue</t>
  </si>
  <si>
    <t xml:space="preserve">                 2. Non-Tax Revenue</t>
  </si>
  <si>
    <t xml:space="preserve">                    Service Income</t>
  </si>
  <si>
    <t xml:space="preserve">                       a, Permit Fees</t>
  </si>
  <si>
    <t>4-02-01-010</t>
  </si>
  <si>
    <t xml:space="preserve">                       b. Clearances &amp; Certification Fees</t>
  </si>
  <si>
    <t>4-02-01-040</t>
  </si>
  <si>
    <t xml:space="preserve">                       c. Inspection Fees</t>
  </si>
  <si>
    <t>4-02-01-100</t>
  </si>
  <si>
    <t xml:space="preserve">                       d. Licensing of Weights &amp; Measures</t>
  </si>
  <si>
    <t>4-02-01-160</t>
  </si>
  <si>
    <t xml:space="preserve">                       d. Other Services</t>
  </si>
  <si>
    <t>4-02-02-220</t>
  </si>
  <si>
    <t xml:space="preserve">                       e. Interest Income</t>
  </si>
  <si>
    <t xml:space="preserve">                       f. Receipts from Economic Enterprise</t>
  </si>
  <si>
    <t xml:space="preserve">                          f.1 Receipts from the Operation of MBHCSR</t>
  </si>
  <si>
    <t>4-02-02-130</t>
  </si>
  <si>
    <t xml:space="preserve">                          f.2 Receipts from Market</t>
  </si>
  <si>
    <t>4-02-02-140</t>
  </si>
  <si>
    <t xml:space="preserve">                          f.3 Receipts from Slaughterhouse</t>
  </si>
  <si>
    <t>4-02-02-150</t>
  </si>
  <si>
    <t xml:space="preserve">                          f.4 Receipts from Cemeteries</t>
  </si>
  <si>
    <t>4-02-02-160</t>
  </si>
  <si>
    <t xml:space="preserve">                    Miscellaneous Income</t>
  </si>
  <si>
    <t xml:space="preserve">                       a. Miscellaneous Income</t>
  </si>
  <si>
    <t>4-06-01-010</t>
  </si>
  <si>
    <t xml:space="preserve">                    Total Non-Tax Revenue</t>
  </si>
  <si>
    <t xml:space="preserve">          Total Local Sources</t>
  </si>
  <si>
    <r>
      <t xml:space="preserve">  </t>
    </r>
    <r>
      <rPr>
        <b/>
        <sz val="12"/>
        <rFont val="Calibri"/>
        <family val="2"/>
        <scheme val="minor"/>
      </rPr>
      <t xml:space="preserve">         B. External Sources</t>
    </r>
  </si>
  <si>
    <t xml:space="preserve">                  1. Shares from National Tax Allotment (formerly Internal Revenue Allotment)</t>
  </si>
  <si>
    <t>4-01-06-010</t>
  </si>
  <si>
    <t xml:space="preserve">                  2. Other Shares from National Tax Collections</t>
  </si>
  <si>
    <t xml:space="preserve">                      a. Share from Tobacco Excise Tax</t>
  </si>
  <si>
    <t>4-01-06-040</t>
  </si>
  <si>
    <t xml:space="preserve">           Total External Sources</t>
  </si>
  <si>
    <t>Total Regular Income</t>
  </si>
  <si>
    <t>Non-Regular Income</t>
  </si>
  <si>
    <t xml:space="preserve">            C. Non-Income Receipts</t>
  </si>
  <si>
    <t xml:space="preserve">                1. Capital Investment Receipts</t>
  </si>
  <si>
    <t>4-05-01-000</t>
  </si>
  <si>
    <t xml:space="preserve">            Total Non-Income Receipts</t>
  </si>
  <si>
    <t>Total Non-Regular Income</t>
  </si>
  <si>
    <t>Total Receipts</t>
  </si>
  <si>
    <t xml:space="preserve"> III. Expenditures </t>
  </si>
  <si>
    <t xml:space="preserve">  Personal Services </t>
  </si>
  <si>
    <t xml:space="preserve">           Salaries and Wages - Regular</t>
  </si>
  <si>
    <t>5-01-01-010</t>
  </si>
  <si>
    <t xml:space="preserve">           Wages (Casual)</t>
  </si>
  <si>
    <t>5-01-01-020</t>
  </si>
  <si>
    <t xml:space="preserve">           Personal Relief Economic Allowance</t>
  </si>
  <si>
    <t>5-01-02-010</t>
  </si>
  <si>
    <t xml:space="preserve">           Representation Allowance</t>
  </si>
  <si>
    <t>5-01-02-020</t>
  </si>
  <si>
    <t xml:space="preserve">           Transportation Allowance</t>
  </si>
  <si>
    <t>5-01-02-030</t>
  </si>
  <si>
    <t xml:space="preserve">           Clothing Allowance</t>
  </si>
  <si>
    <t>5-01-02-040</t>
  </si>
  <si>
    <t xml:space="preserve">            Clothing Allowance (Casuals)</t>
  </si>
  <si>
    <t>5-01-02-040-1</t>
  </si>
  <si>
    <t xml:space="preserve">            Subsistence Allowance</t>
  </si>
  <si>
    <t>5-01-02-050</t>
  </si>
  <si>
    <t xml:space="preserve">            Hazard Pay</t>
  </si>
  <si>
    <t>5-01-02-110</t>
  </si>
  <si>
    <t xml:space="preserve">            Extra Hazard Premiums</t>
  </si>
  <si>
    <t>5-01-02-110-1</t>
  </si>
  <si>
    <t xml:space="preserve">            Productivity Incentive Incentives Allowance</t>
  </si>
  <si>
    <t>5-01-02-080</t>
  </si>
  <si>
    <t xml:space="preserve">            Honoraria</t>
  </si>
  <si>
    <t>5-01-02-100</t>
  </si>
  <si>
    <t xml:space="preserve">            Longevity Pay</t>
  </si>
  <si>
    <t>5-01-02-120</t>
  </si>
  <si>
    <t xml:space="preserve">            Year End Bonus</t>
  </si>
  <si>
    <t>5-01-02-140</t>
  </si>
  <si>
    <t xml:space="preserve">            Cash Gifts</t>
  </si>
  <si>
    <t>5-01-02-150</t>
  </si>
  <si>
    <t xml:space="preserve">             Midyear Bonus</t>
  </si>
  <si>
    <t>5-01-02-150-1</t>
  </si>
  <si>
    <t xml:space="preserve">             Other Bonuses &amp; Allowances</t>
  </si>
  <si>
    <t>5-01-02-990</t>
  </si>
  <si>
    <t xml:space="preserve">             Retirement and Life Insurance Premiums</t>
  </si>
  <si>
    <t>5-01-03-010</t>
  </si>
  <si>
    <t xml:space="preserve">             Pag-ibig Contributions</t>
  </si>
  <si>
    <t>5-01-03-020</t>
  </si>
  <si>
    <t xml:space="preserve">             Philhealth Contributions</t>
  </si>
  <si>
    <t>5-01-03-030</t>
  </si>
  <si>
    <t xml:space="preserve">             Employees Compensation Insurance Premiums</t>
  </si>
  <si>
    <t>5-01-03-040</t>
  </si>
  <si>
    <t xml:space="preserve"> </t>
  </si>
  <si>
    <t xml:space="preserve">              Travelling Expenses</t>
  </si>
  <si>
    <t>5-02-01-010</t>
  </si>
  <si>
    <t>y</t>
  </si>
  <si>
    <t xml:space="preserve">              Training Expenses</t>
  </si>
  <si>
    <t>5-02-02-010</t>
  </si>
  <si>
    <t xml:space="preserve">              Supplies &amp; Materials Expenses</t>
  </si>
  <si>
    <t>5-02-03-010</t>
  </si>
  <si>
    <t xml:space="preserve">              Accountable Forms</t>
  </si>
  <si>
    <t>5-02-03-020</t>
  </si>
  <si>
    <t xml:space="preserve">              Animal/Zoological Supplies Expenses</t>
  </si>
  <si>
    <t>5-02-03-040</t>
  </si>
  <si>
    <t xml:space="preserve">              Food supplies Expenses</t>
  </si>
  <si>
    <t>5-02-03-050</t>
  </si>
  <si>
    <t xml:space="preserve">              Drugs &amp; Medicine Expenses</t>
  </si>
  <si>
    <t>5-02-03-070</t>
  </si>
  <si>
    <t xml:space="preserve">              Medical, Dental &amp; Laboratory Expenses</t>
  </si>
  <si>
    <t>5-02-03-080</t>
  </si>
  <si>
    <t xml:space="preserve">              Fuels, Oils &amp; Lubicants Expenses</t>
  </si>
  <si>
    <t>5-02-03-090</t>
  </si>
  <si>
    <t xml:space="preserve">              Fuels, Oils &amp; Lubicants Expenses (Vehicles)</t>
  </si>
  <si>
    <t>5-02-03-090-1</t>
  </si>
  <si>
    <t xml:space="preserve">              Fuels, Oils &amp; Lubicants Expenses (Trucks)</t>
  </si>
  <si>
    <t>5-02-03-090-2</t>
  </si>
  <si>
    <t xml:space="preserve">              Agricultural &amp; Marine Supplies Expenses</t>
  </si>
  <si>
    <t>5-02-03-100</t>
  </si>
  <si>
    <t xml:space="preserve">              Other Supplies and Materials Expenses</t>
  </si>
  <si>
    <t>5-02-03-990</t>
  </si>
  <si>
    <t xml:space="preserve">              Other Supplies and Materials Expenses (Vehicles)</t>
  </si>
  <si>
    <t xml:space="preserve">               Water Expenses</t>
  </si>
  <si>
    <t>5-02-04-010</t>
  </si>
  <si>
    <t>Current Year 2023</t>
  </si>
  <si>
    <t xml:space="preserve">               Electricity Expenses</t>
  </si>
  <si>
    <t>5-02-04-020</t>
  </si>
  <si>
    <t xml:space="preserve">               Telephone &amp; Internet Expenses</t>
  </si>
  <si>
    <t>5-02-05-020/030</t>
  </si>
  <si>
    <t xml:space="preserve">             Extraordinary &amp; Miscellaneous Expenses</t>
  </si>
  <si>
    <t>5-02-10-030-2</t>
  </si>
  <si>
    <t xml:space="preserve">             Repair &amp; Maintenance -Land Improvements</t>
  </si>
  <si>
    <t>5-02-13-020</t>
  </si>
  <si>
    <t xml:space="preserve">             Repair &amp; Maintenance -Building &amp; Structure</t>
  </si>
  <si>
    <t>5-02-13-040</t>
  </si>
  <si>
    <t xml:space="preserve">             Repair &amp; Maintenance -Transpo Equipments</t>
  </si>
  <si>
    <t>5-02-13-060</t>
  </si>
  <si>
    <t xml:space="preserve">             Repair &amp; Maintenance</t>
  </si>
  <si>
    <t>5-02-13-070</t>
  </si>
  <si>
    <t xml:space="preserve">             Insurance Expenses</t>
  </si>
  <si>
    <t>5-02-16-030</t>
  </si>
  <si>
    <t xml:space="preserve">             Representation Expenses</t>
  </si>
  <si>
    <t>5-02-99-030</t>
  </si>
  <si>
    <t xml:space="preserve">             Rent Expenses</t>
  </si>
  <si>
    <t>5-02-99-050</t>
  </si>
  <si>
    <t xml:space="preserve">             Other Maintence Operating Expenses</t>
  </si>
  <si>
    <t>5-02-00-990</t>
  </si>
  <si>
    <t xml:space="preserve">                Health Facility Enhancement Program</t>
  </si>
  <si>
    <t>5-02-00-990-1</t>
  </si>
  <si>
    <t xml:space="preserve">                Sustainable Livelihood Program</t>
  </si>
  <si>
    <t>5-02-00-990-2</t>
  </si>
  <si>
    <t xml:space="preserve">                Assistance to Individual in Crisis Situations (AICS)</t>
  </si>
  <si>
    <t>5-02-00-990-3</t>
  </si>
  <si>
    <t xml:space="preserve">             Other Structures/Equipments/Furnitures &amp; Fixtures</t>
  </si>
  <si>
    <t>1-07-05/05-990</t>
  </si>
  <si>
    <t>Special Purpose Appropriations (SPAs)</t>
  </si>
  <si>
    <t xml:space="preserve">               Appropriations for Development Programs (20% Development Fund)</t>
  </si>
  <si>
    <t>5-02-10-030</t>
  </si>
  <si>
    <t xml:space="preserve">               Appropriations  for Local Disaster Risk Reduction &amp; Management (LDRRM)</t>
  </si>
  <si>
    <t>5-02-19-030-1</t>
  </si>
  <si>
    <t xml:space="preserve">               Aid to National Government Agencies</t>
  </si>
  <si>
    <t>5-02-14-020</t>
  </si>
  <si>
    <t xml:space="preserve">               Aid to Barangays</t>
  </si>
  <si>
    <t>5-02-14-030</t>
  </si>
  <si>
    <t xml:space="preserve">              Aid to OSCAs/PWDs</t>
  </si>
  <si>
    <t>5-02-14-990</t>
  </si>
  <si>
    <t xml:space="preserve">              Funds for Childrens Welfare</t>
  </si>
  <si>
    <t>5-02-14-990-1</t>
  </si>
  <si>
    <t xml:space="preserve">              4Ps Funds</t>
  </si>
  <si>
    <t>5-02-14-990-2</t>
  </si>
  <si>
    <t xml:space="preserve">              Election Reserve</t>
  </si>
  <si>
    <t>5-02-14-990-3</t>
  </si>
  <si>
    <t xml:space="preserve">              Overtime &amp; Night Pay</t>
  </si>
  <si>
    <t>5-01-02-130</t>
  </si>
  <si>
    <t xml:space="preserve">              Retirement &amp; Terminal Leave Benefits</t>
  </si>
  <si>
    <t>5-01-04-030</t>
  </si>
  <si>
    <t xml:space="preserve">               Monetization of Leave</t>
  </si>
  <si>
    <t>5-0104-990</t>
  </si>
  <si>
    <t xml:space="preserve">              Gender &amp; Development Fund</t>
  </si>
  <si>
    <t>5-02-99-990</t>
  </si>
  <si>
    <t xml:space="preserve">               CBMS</t>
  </si>
  <si>
    <t>5-02-99-990-1</t>
  </si>
  <si>
    <t xml:space="preserve">              Public Affairs</t>
  </si>
  <si>
    <t>5-02-99-990-2</t>
  </si>
  <si>
    <t xml:space="preserve">                   Community Development Program</t>
  </si>
  <si>
    <t>5-02-99-990-2a</t>
  </si>
  <si>
    <t xml:space="preserve">                   Campaign for Peace &amp; Order</t>
  </si>
  <si>
    <t>5-02-99-990-2b</t>
  </si>
  <si>
    <t xml:space="preserve">                   Clean &amp; Green Program</t>
  </si>
  <si>
    <t>5-02-99-990-2c</t>
  </si>
  <si>
    <t xml:space="preserve">                   Solid Waste Management</t>
  </si>
  <si>
    <t>5-02-99-990-2d</t>
  </si>
  <si>
    <t xml:space="preserve">                  Anti-Drug Campaign Programs &amp; Activities</t>
  </si>
  <si>
    <t>5-02-99-990-2e</t>
  </si>
  <si>
    <t xml:space="preserve">                  Katarungang Pambarangay</t>
  </si>
  <si>
    <t>5-02-99-990-2f</t>
  </si>
  <si>
    <t xml:space="preserve">                   Provision to Migrant Desk Office</t>
  </si>
  <si>
    <t>5-02-99-990-2g</t>
  </si>
  <si>
    <t xml:space="preserve">                   PESO Programs &amp; Services</t>
  </si>
  <si>
    <t>5-02-99-990-2j</t>
  </si>
  <si>
    <t xml:space="preserve">                   Road Clearing/Maintenance</t>
  </si>
  <si>
    <t>5-02-99-990-2k</t>
  </si>
  <si>
    <t xml:space="preserve">                  Promotion of Culture &amp; Arts</t>
  </si>
  <si>
    <t>5-02-99-990-2l</t>
  </si>
  <si>
    <t xml:space="preserve">                              Funds for Covid 19 related PPAs</t>
  </si>
  <si>
    <t>5-02-99-990-2m</t>
  </si>
  <si>
    <t xml:space="preserve">                             Youth Development Programs</t>
  </si>
  <si>
    <t>5-02-99-990-2n</t>
  </si>
  <si>
    <t xml:space="preserve">                              Others(Traffic Aide, BFP, BJMP, etc.)</t>
  </si>
  <si>
    <t>5-02-99-990-20</t>
  </si>
  <si>
    <t xml:space="preserve">                               PBB</t>
  </si>
  <si>
    <t>,-0-</t>
  </si>
  <si>
    <t xml:space="preserve">                     Provision for Business Permits &amp; Licensing Office (BPLO)</t>
  </si>
  <si>
    <t>5-02-99-990-2p</t>
  </si>
  <si>
    <t xml:space="preserve">                     Provision for the Local Risk Reduction Management Office (LDRRMO)</t>
  </si>
  <si>
    <t>5-02-99-990-2q</t>
  </si>
  <si>
    <t xml:space="preserve">                     Special Program for Employment of Students (SPES)</t>
  </si>
  <si>
    <t>5-02-99-990-2r</t>
  </si>
  <si>
    <t xml:space="preserve">                    Provision to MENRO</t>
  </si>
  <si>
    <t>5-02-99-990-2s</t>
  </si>
  <si>
    <t xml:space="preserve">                     Other General Services</t>
  </si>
  <si>
    <t>5-02-99-990-2t</t>
  </si>
  <si>
    <t xml:space="preserve">      CLUP</t>
  </si>
  <si>
    <t>5-02-99-990-3</t>
  </si>
  <si>
    <t xml:space="preserve">       Excise Tax</t>
  </si>
  <si>
    <t>Total Expenditures</t>
  </si>
  <si>
    <t>Ending Balance</t>
  </si>
  <si>
    <t>We hereby certify that the information presented are true and correct. We further certify that the foregoing estimated receipts are reasonable projected as collectible for the Budget Year.</t>
  </si>
  <si>
    <t xml:space="preserve">          NONIETO L. VINO                                              GLORIA C. FERNANDEZ</t>
  </si>
  <si>
    <t>GLACE L. OSOTEO</t>
  </si>
  <si>
    <t>ALMEDA O. DE VENECIA</t>
  </si>
  <si>
    <t xml:space="preserve">        Municipal Treasurer                                        Municipal Budget Officer</t>
  </si>
  <si>
    <t>Municipal Planning &amp; Development Coordinator</t>
  </si>
  <si>
    <t>Municipal Accountant</t>
  </si>
  <si>
    <t>Approved By:</t>
  </si>
  <si>
    <t>MARIA THERESA R. PERALTA</t>
  </si>
  <si>
    <t xml:space="preserve">    Municipal Mayor</t>
  </si>
  <si>
    <t>LBP Form No. 2</t>
  </si>
  <si>
    <t>Annex E</t>
  </si>
  <si>
    <t>Page 1 of 2</t>
  </si>
  <si>
    <t>BALUNGAO, PANGASINAN</t>
  </si>
  <si>
    <t>OFFICE OF THE MUNICIPAL MAYOR</t>
  </si>
  <si>
    <t>Object of Expenditure</t>
  </si>
  <si>
    <t xml:space="preserve">(Actual)   </t>
  </si>
  <si>
    <t xml:space="preserve">(Estimates)  </t>
  </si>
  <si>
    <t>PERSONAL SERVICES:</t>
  </si>
  <si>
    <t xml:space="preserve">         Salaries</t>
  </si>
  <si>
    <t>501-01-010</t>
  </si>
  <si>
    <t xml:space="preserve">          Wages (4 Casuals Clerks)</t>
  </si>
  <si>
    <t>501-01-020</t>
  </si>
  <si>
    <t xml:space="preserve">            Personal Economic Relief Allowance</t>
  </si>
  <si>
    <t>501-02-010</t>
  </si>
  <si>
    <t xml:space="preserve">            R.A.</t>
  </si>
  <si>
    <t>501-02-020</t>
  </si>
  <si>
    <t xml:space="preserve">            T.A.</t>
  </si>
  <si>
    <t>501-02-030</t>
  </si>
  <si>
    <t xml:space="preserve">            Clothing Allowance</t>
  </si>
  <si>
    <t>501-02-040</t>
  </si>
  <si>
    <t>501-02-040-1</t>
  </si>
  <si>
    <t>501-02-110-1</t>
  </si>
  <si>
    <t xml:space="preserve">            Productivity Enchancement Incentives</t>
  </si>
  <si>
    <t>501-02-080</t>
  </si>
  <si>
    <t xml:space="preserve">           Honoraria</t>
  </si>
  <si>
    <t xml:space="preserve">           Longevity Pay</t>
  </si>
  <si>
    <t>5-02-01-120</t>
  </si>
  <si>
    <t xml:space="preserve">            Year-End Bonus</t>
  </si>
  <si>
    <t xml:space="preserve">            Cash Gift</t>
  </si>
  <si>
    <t xml:space="preserve">            Mid-Year Bonus</t>
  </si>
  <si>
    <t>5-01-02-151</t>
  </si>
  <si>
    <t xml:space="preserve">            Other Bonuses &amp; Allowances</t>
  </si>
  <si>
    <t xml:space="preserve">            Retirement &amp; Life Ins. Premiums</t>
  </si>
  <si>
    <t>501-03-010</t>
  </si>
  <si>
    <t xml:space="preserve">            Pag-ibig Contributions</t>
  </si>
  <si>
    <t>501-03-020</t>
  </si>
  <si>
    <t xml:space="preserve">            Philhealth Contributions</t>
  </si>
  <si>
    <t>501-03-030</t>
  </si>
  <si>
    <t xml:space="preserve">            Employees Compensation Ins. Prem.</t>
  </si>
  <si>
    <t>501-03-040</t>
  </si>
  <si>
    <t xml:space="preserve">            Total Personal Services</t>
  </si>
  <si>
    <t>MAINT. &amp; OTHER OPERATING EXPENSES:</t>
  </si>
  <si>
    <t xml:space="preserve">            Travelling Expenses</t>
  </si>
  <si>
    <t>502-01-010</t>
  </si>
  <si>
    <t xml:space="preserve">            Office Supplies Expenses</t>
  </si>
  <si>
    <t>502-03-010</t>
  </si>
  <si>
    <t>Other Supplies &amp; Materials Expenses</t>
  </si>
  <si>
    <t>5-02-03-030</t>
  </si>
  <si>
    <t xml:space="preserve">            Telephone &amp; Internet Expenses</t>
  </si>
  <si>
    <t>502-05-020/030</t>
  </si>
  <si>
    <t xml:space="preserve">            Representation Expenses</t>
  </si>
  <si>
    <t xml:space="preserve">            Rent Expenses</t>
  </si>
  <si>
    <t xml:space="preserve">            Extraordinary &amp; Misc. Expenses (DF)</t>
  </si>
  <si>
    <t>502-10-030-2</t>
  </si>
  <si>
    <t xml:space="preserve">            Repair &amp; Maitenance</t>
  </si>
  <si>
    <t>502-13-050/60/70</t>
  </si>
  <si>
    <t xml:space="preserve">            Other MOE</t>
  </si>
  <si>
    <t>502-99-990</t>
  </si>
  <si>
    <t xml:space="preserve">            Total M.O.O.E.</t>
  </si>
  <si>
    <t>CAPITAL OUTLAYS:</t>
  </si>
  <si>
    <t xml:space="preserve">             Other Structures/Other Machineries</t>
  </si>
  <si>
    <t>107-04-05-990</t>
  </si>
  <si>
    <r>
      <t xml:space="preserve">            </t>
    </r>
    <r>
      <rPr>
        <b/>
        <sz val="12"/>
        <rFont val="Calibri"/>
        <family val="2"/>
        <scheme val="minor"/>
      </rPr>
      <t xml:space="preserve"> Total Capital Outlays</t>
    </r>
  </si>
  <si>
    <t>Total Appropriations</t>
  </si>
  <si>
    <t>Prepared by:</t>
  </si>
  <si>
    <t>Reviewed by:</t>
  </si>
  <si>
    <t>Approved by;</t>
  </si>
  <si>
    <t>EVERON R. BIAG</t>
  </si>
  <si>
    <t>GLORIA C. FERNANDEZ</t>
  </si>
  <si>
    <t>Administrative Assistant V</t>
  </si>
  <si>
    <t>SPECIAL PURPOSE APPROPRIATIONS</t>
  </si>
  <si>
    <t xml:space="preserve">     20 % Development Fund</t>
  </si>
  <si>
    <t xml:space="preserve">       5% LDRRM Fund</t>
  </si>
  <si>
    <t>5-02-10-030-1</t>
  </si>
  <si>
    <t>OTHER SPECIAL PURPOSE APPROPRIATIONS</t>
  </si>
  <si>
    <t xml:space="preserve">      Subsidy to National Gpvernment Agencies</t>
  </si>
  <si>
    <t xml:space="preserve">      Aid to Barangays</t>
  </si>
  <si>
    <t xml:space="preserve">      Aid to OSCA /PWDs</t>
  </si>
  <si>
    <t xml:space="preserve">      Funds for Children Welfare</t>
  </si>
  <si>
    <t>5-00-14-900-1</t>
  </si>
  <si>
    <t xml:space="preserve">      4Ps Funds</t>
  </si>
  <si>
    <t>5-00-14-900-2</t>
  </si>
  <si>
    <t xml:space="preserve">      Election Reserve</t>
  </si>
  <si>
    <t>5-00-14-900-3</t>
  </si>
  <si>
    <t xml:space="preserve">      Overtime &amp; Night Pay</t>
  </si>
  <si>
    <t xml:space="preserve">      Terminal Leave Benefits</t>
  </si>
  <si>
    <t xml:space="preserve">      Monetization of Leave</t>
  </si>
  <si>
    <t>5-01-04-990</t>
  </si>
  <si>
    <t xml:space="preserve">      Gender &amp; Devt. Fund</t>
  </si>
  <si>
    <t xml:space="preserve">      Performance Based Bonus (PBB)</t>
  </si>
  <si>
    <t xml:space="preserve">      CBMS</t>
  </si>
  <si>
    <t xml:space="preserve">       Public Affairs</t>
  </si>
  <si>
    <t xml:space="preserve">          Community Development Program</t>
  </si>
  <si>
    <t xml:space="preserve">          Campaign for Peace and Order</t>
  </si>
  <si>
    <t xml:space="preserve">          Clean &amp; Green Program</t>
  </si>
  <si>
    <t xml:space="preserve">          Solid Waste Management Program</t>
  </si>
  <si>
    <t xml:space="preserve">          Anti-Drug Campaign Programs &amp; Activities</t>
  </si>
  <si>
    <t xml:space="preserve">          Katarungang Pambarangay</t>
  </si>
  <si>
    <t xml:space="preserve">          Provisions for Migrant Desk Office</t>
  </si>
  <si>
    <t xml:space="preserve">          PESO Programs &amp; Services</t>
  </si>
  <si>
    <t xml:space="preserve">          Road Clearing &amp; Maintenance</t>
  </si>
  <si>
    <t xml:space="preserve">          Promotion of Culture &amp; Arts</t>
  </si>
  <si>
    <t xml:space="preserve">         Funds for Covid 19 Related PPS</t>
  </si>
  <si>
    <t xml:space="preserve">         Youth Development Program</t>
  </si>
  <si>
    <t xml:space="preserve">          Other MOE-Traffic Aide, BFP &amp; BJMP  </t>
  </si>
  <si>
    <t>5-02-99-990-2o</t>
  </si>
  <si>
    <t xml:space="preserve">          Provisions for the BPLO</t>
  </si>
  <si>
    <t xml:space="preserve">          Provisions for the MDRRMO</t>
  </si>
  <si>
    <t xml:space="preserve">          Special Program for the Employment of Students</t>
  </si>
  <si>
    <t xml:space="preserve">          Provision to MENRO</t>
  </si>
  <si>
    <t xml:space="preserve">          Other General Services</t>
  </si>
  <si>
    <t xml:space="preserve">          CLUP</t>
  </si>
  <si>
    <t xml:space="preserve">            Excise Tax</t>
  </si>
  <si>
    <t>TOTAL SPECIAL &amp; OTHER SPECIAL PURPOSE APPROPRIATIONS</t>
  </si>
  <si>
    <t>OFFICE OF THE H.R.M.O.</t>
  </si>
  <si>
    <t xml:space="preserve">(Estimates) </t>
  </si>
  <si>
    <t xml:space="preserve">            Reprersentation Expenses</t>
  </si>
  <si>
    <t xml:space="preserve">            Repair &amp; Maintenance</t>
  </si>
  <si>
    <t>Approved by:</t>
  </si>
  <si>
    <t>JUDIMAR M. DULAY</t>
  </si>
  <si>
    <t>Administrative Officer II</t>
  </si>
  <si>
    <t>OFFICE OF THE SANGGUNIANG BAYAN</t>
  </si>
  <si>
    <t>OBJECT OF EXPINDETURES</t>
  </si>
  <si>
    <t xml:space="preserve">(Actual) </t>
  </si>
  <si>
    <t xml:space="preserve">           Office  Supplies Expenses</t>
  </si>
  <si>
    <t xml:space="preserve">            Insurance Expenses</t>
  </si>
  <si>
    <t xml:space="preserve">             Total Appropriations:</t>
  </si>
  <si>
    <t>GERARDO U. ACOSTA</t>
  </si>
  <si>
    <t>Secretary to the Sanggunian</t>
  </si>
  <si>
    <t>OFFICE OF THE M.P.D.C.</t>
  </si>
  <si>
    <t xml:space="preserve">           Salaries</t>
  </si>
  <si>
    <t xml:space="preserve">            Other Bonuses and Allowances</t>
  </si>
  <si>
    <t xml:space="preserve">            Representation Expense</t>
  </si>
  <si>
    <t xml:space="preserve">             Furniture &amp; Fixtures</t>
  </si>
  <si>
    <t>107-07-010</t>
  </si>
  <si>
    <t xml:space="preserve"> GLACE L. OSOTEO</t>
  </si>
  <si>
    <t>OFFICE OF THE MUNICIPAL CIVIL REGISTRAR</t>
  </si>
  <si>
    <t>OBJECT OF EXPENDITURES</t>
  </si>
  <si>
    <t xml:space="preserve">(Actual)  </t>
  </si>
  <si>
    <t>502-13-070</t>
  </si>
  <si>
    <t xml:space="preserve">            Total Appropriations:</t>
  </si>
  <si>
    <t xml:space="preserve"> RAQUEL T. CASERES</t>
  </si>
  <si>
    <t>Municipal Civil Registrar</t>
  </si>
  <si>
    <t>OFFICE OF THE MUNICIPAL BUDGET OFFICER</t>
  </si>
  <si>
    <t>5-02-080</t>
  </si>
  <si>
    <t xml:space="preserve">             Other Equipments</t>
  </si>
  <si>
    <t>107-05-990</t>
  </si>
  <si>
    <t>Municipal Budget Officer</t>
  </si>
  <si>
    <t>OFFICE OF THE MUNICIPAL ACCOUNTANT</t>
  </si>
  <si>
    <t>CAPITAL OUTLAYS</t>
  </si>
  <si>
    <t xml:space="preserve">              Furnitures &amp; Fixtures</t>
  </si>
  <si>
    <t>OFFICE OF THE MUNICIPAL TREASURER</t>
  </si>
  <si>
    <t xml:space="preserve">            Other  Bonuses &amp; Allowances</t>
  </si>
  <si>
    <t>MAINT. &amp; OTHER EXPENSES:</t>
  </si>
  <si>
    <t xml:space="preserve">            Accountable Forms</t>
  </si>
  <si>
    <t>502-03-020</t>
  </si>
  <si>
    <t>Other Supplies &amp; Materials Expense</t>
  </si>
  <si>
    <t>NONIETO L. VINO</t>
  </si>
  <si>
    <t>Municipal Treasurer</t>
  </si>
  <si>
    <t>OFFICE OF THE MUNICIPAL ASSESSOR</t>
  </si>
  <si>
    <t xml:space="preserve">             Furnitures &amp; Fixtures</t>
  </si>
  <si>
    <t xml:space="preserve"> RENE F. SORIBEN</t>
  </si>
  <si>
    <t>Municipal Assessor</t>
  </si>
  <si>
    <t>OFFICE OF THE MUNICIPAL LIBRARIAN</t>
  </si>
  <si>
    <t xml:space="preserve">            Wages (Casual 1 - Clerk)</t>
  </si>
  <si>
    <t>Productivity Enhancement Incentives</t>
  </si>
  <si>
    <t>5-01-02-080-1</t>
  </si>
  <si>
    <t xml:space="preserve">            Year - End Bonus (Casual)</t>
  </si>
  <si>
    <t>5-01-02-140-1</t>
  </si>
  <si>
    <t xml:space="preserve">            Cash Gift (Casual)</t>
  </si>
  <si>
    <t xml:space="preserve">            Mid Year Bonus</t>
  </si>
  <si>
    <t>RUBY T. PAKKAL</t>
  </si>
  <si>
    <t>Municipal Librarian - Designate</t>
  </si>
  <si>
    <t>OFFICE OF THE MUNICIPAL HEALTH OFFICER</t>
  </si>
  <si>
    <t>501-02-050</t>
  </si>
  <si>
    <t xml:space="preserve">           Hazard Pay</t>
  </si>
  <si>
    <t>501-02-110</t>
  </si>
  <si>
    <t xml:space="preserve">           Extra Hazard Premiums</t>
  </si>
  <si>
    <t>Drugs &amp; Medicines Exps. (Devolved)</t>
  </si>
  <si>
    <t>502-03-070</t>
  </si>
  <si>
    <t xml:space="preserve">           Medical, Dental &amp; Lab Supplies Exps.</t>
  </si>
  <si>
    <t>Representation Expenses</t>
  </si>
  <si>
    <t>Health Fac.Enhancement Program (Devolved)</t>
  </si>
  <si>
    <t>502-99-990-1</t>
  </si>
  <si>
    <t xml:space="preserve">            Furnitures &amp; Fixtures</t>
  </si>
  <si>
    <r>
      <t xml:space="preserve">            </t>
    </r>
    <r>
      <rPr>
        <b/>
        <sz val="12"/>
        <rFont val="Calibri"/>
        <family val="2"/>
        <scheme val="minor"/>
      </rPr>
      <t xml:space="preserve"> Total Capital Outlays </t>
    </r>
  </si>
  <si>
    <t xml:space="preserve"> CHERYL MAE H. DE CASTRO</t>
  </si>
  <si>
    <t>Municipal Health Officer</t>
  </si>
  <si>
    <t>OFFICE OF THE MUNICIPAL MAYOR - MAINT. OF PUBLIC PLAZA, PARKS, MONUMENTS &amp; FOUNTAINS</t>
  </si>
  <si>
    <t xml:space="preserve">          Salaries</t>
  </si>
  <si>
    <t xml:space="preserve">            Wages</t>
  </si>
  <si>
    <t xml:space="preserve">            Water Expenses</t>
  </si>
  <si>
    <t>502-04-101</t>
  </si>
  <si>
    <t xml:space="preserve">            Electricity Expenses</t>
  </si>
  <si>
    <t>502-04-020</t>
  </si>
  <si>
    <t>502-13-040</t>
  </si>
  <si>
    <t xml:space="preserve">            Other M.O.O.E.</t>
  </si>
  <si>
    <t xml:space="preserve">             Parks, Plazas &amp; Monuments</t>
  </si>
  <si>
    <t>1-07-03-090</t>
  </si>
  <si>
    <t>OFFICE OF THE SOCIAL WELFARE &amp; DEV'T OFFICER</t>
  </si>
  <si>
    <t xml:space="preserve">            Food Supplies Expenses (Devolved))</t>
  </si>
  <si>
    <t>502-03-050</t>
  </si>
  <si>
    <t xml:space="preserve">            Sustainable Livelihood Program (Devolved)</t>
  </si>
  <si>
    <t xml:space="preserve">            Aid to Individual in Crisis Situation (Devolved))</t>
  </si>
  <si>
    <t>502-99-990-2</t>
  </si>
  <si>
    <t xml:space="preserve"> JOHN RAY H. MONDINA</t>
  </si>
  <si>
    <t>Municipal Social Welfare and Development Officer</t>
  </si>
  <si>
    <t>OFFICE OF THE POPCOM OFFICER</t>
  </si>
  <si>
    <t>JANIFE T. DANAO</t>
  </si>
  <si>
    <t>Population Officer - Designate</t>
  </si>
  <si>
    <t>OFFICE OF THE M.N.A.O.</t>
  </si>
  <si>
    <t>CECILE MAE H. DOCULAN</t>
  </si>
  <si>
    <t>MNAO -Designate</t>
  </si>
  <si>
    <t>OFFICE OF THE MUNICIPAL AGRICULTURIST</t>
  </si>
  <si>
    <t xml:space="preserve">            Training Expenses (Devolved)</t>
  </si>
  <si>
    <t>502-02-010</t>
  </si>
  <si>
    <t xml:space="preserve">           Office Supplies Expenses</t>
  </si>
  <si>
    <t xml:space="preserve">            Animal/Zoological Supplies Exp. (Devolved)</t>
  </si>
  <si>
    <t>502-03-040</t>
  </si>
  <si>
    <t xml:space="preserve">            Agricultural and Marine Supplies Exp. (Devolved)</t>
  </si>
  <si>
    <t>502-03-100</t>
  </si>
  <si>
    <t>REGINA O. OLIVEROS</t>
  </si>
  <si>
    <t>Municipal Agriculturist</t>
  </si>
  <si>
    <t>OFFICE OF THE MUNICIPAL ENGINEER</t>
  </si>
  <si>
    <t xml:space="preserve">            Ret. &amp; Life Ins. Premiums</t>
  </si>
  <si>
    <t xml:space="preserve">            Employees Compensation Ins. Prems.</t>
  </si>
  <si>
    <t>Other Supplies &amp; Material Expenses</t>
  </si>
  <si>
    <t>ENGR. CIPRIANO G JACOB JR.</t>
  </si>
  <si>
    <t>Municipal Engineer</t>
  </si>
  <si>
    <t>OFFICE OF THE MUNICIPAL MAYOR - MAINTENANCE OF STREET LIGHTS</t>
  </si>
  <si>
    <t>MAINT. &amp; OTHER OPERATING Expenses</t>
  </si>
  <si>
    <t>502-03-990</t>
  </si>
  <si>
    <t xml:space="preserve">            Electricity expenses</t>
  </si>
  <si>
    <t>OFFICE OF THE MUNICIPAL MAYOR - OPERATIONS OF TRANSPORTATION</t>
  </si>
  <si>
    <t>OBJECT OF EPENDITURES</t>
  </si>
  <si>
    <t xml:space="preserve">            Salaries</t>
  </si>
  <si>
    <t>MAINT. &amp; OTHER OPERATING EXPENDITURES:</t>
  </si>
  <si>
    <t xml:space="preserve">            Fuel Oil &amp; Lubricants Expenses:    Vehicles</t>
  </si>
  <si>
    <t>502-03-090</t>
  </si>
  <si>
    <t xml:space="preserve">            Fuel Oil &amp; Lubricants Expenses:    Trucks</t>
  </si>
  <si>
    <t>502-03-090-1</t>
  </si>
  <si>
    <t xml:space="preserve">            Other Supplies &amp; Materials Expenses</t>
  </si>
  <si>
    <t xml:space="preserve">            Repair &amp; Maintenance-Transpo Equipts.</t>
  </si>
  <si>
    <t>502-13-060</t>
  </si>
  <si>
    <t>502-04-010</t>
  </si>
  <si>
    <t xml:space="preserve">           Insurance Expenses</t>
  </si>
  <si>
    <t>502-16-030</t>
  </si>
  <si>
    <t xml:space="preserve">            Other M.O.E</t>
  </si>
  <si>
    <t>OFFICE OF THE MUNICIPAL MAYOR - MAINTENANCE OF MUNICIPAL BUILDING</t>
  </si>
  <si>
    <t xml:space="preserve">            Repair &amp; Maintenance-Buildings &amp; Other Struc.</t>
  </si>
  <si>
    <r>
      <t xml:space="preserve">          </t>
    </r>
    <r>
      <rPr>
        <sz val="12"/>
        <rFont val="Calibri"/>
        <family val="2"/>
        <scheme val="minor"/>
      </rPr>
      <t xml:space="preserve">  Other Machinery &amp; Equipment</t>
    </r>
  </si>
  <si>
    <t xml:space="preserve">             Total Capital Outlays</t>
  </si>
  <si>
    <t>OFFICE OF THE MUNICIPAL MAYOR - MAINTENANCE OF GOAT HOUSE, MOTORPOL &amp; ORGANIC AGRICULTURE</t>
  </si>
  <si>
    <t xml:space="preserve">           Other  Supplies &amp; Materials Expenses</t>
  </si>
  <si>
    <r>
      <t xml:space="preserve">          </t>
    </r>
    <r>
      <rPr>
        <sz val="12"/>
        <rFont val="Calibri"/>
        <family val="2"/>
        <scheme val="minor"/>
      </rPr>
      <t xml:space="preserve">  Other Structures</t>
    </r>
  </si>
  <si>
    <t>OFFICE OF THE MUNICIPAL MAYOR - MAINTENANCE OF THE HEAVY EQUIPMENT</t>
  </si>
  <si>
    <t xml:space="preserve">            Wages (1 Casual -HEO )</t>
  </si>
  <si>
    <t xml:space="preserve">            Clothing Allowance (Casual)</t>
  </si>
  <si>
    <t xml:space="preserve">            Productivity Enhancement Incentive</t>
  </si>
  <si>
    <t xml:space="preserve">            Year End Bunos (Casual)</t>
  </si>
  <si>
    <t xml:space="preserve">             Cash Gift (Casual)</t>
  </si>
  <si>
    <t xml:space="preserve">             Mid-year Bunos</t>
  </si>
  <si>
    <t>501-02-151-1</t>
  </si>
  <si>
    <t xml:space="preserve">             Pag-ibig Cotributions</t>
  </si>
  <si>
    <t xml:space="preserve">             Fuel Oil &amp; Lubricants Expenses</t>
  </si>
  <si>
    <t>OFFICE OF THE MUNICIPAL MAYOR - OPERATION OF MARKET &amp; SLAUGHTERHOUSE</t>
  </si>
  <si>
    <t xml:space="preserve">          Wages ( Casual 1UW )</t>
  </si>
  <si>
    <t xml:space="preserve">            Other Bonuses &amp; Incentives</t>
  </si>
  <si>
    <t xml:space="preserve">           Water Expenses</t>
  </si>
  <si>
    <t>502-04-10</t>
  </si>
  <si>
    <t xml:space="preserve">           Electricity Expenses</t>
  </si>
  <si>
    <t>502-04-20</t>
  </si>
  <si>
    <t>5-01-16-030</t>
  </si>
  <si>
    <t xml:space="preserve">             Other Structures</t>
  </si>
  <si>
    <t>107-04-990</t>
  </si>
  <si>
    <t>BOLIVAR R. MINA</t>
  </si>
  <si>
    <t>Local Treasury Operations Officer IV</t>
  </si>
  <si>
    <t>OFFICE OF THE MUNICIPAL MAYOR - OPERATION OF CEMETERIES</t>
  </si>
  <si>
    <t xml:space="preserve">            Wages (2 Casuals U.W)</t>
  </si>
  <si>
    <t xml:space="preserve">            Other Benefits: Clothing (Casuals)</t>
  </si>
  <si>
    <t xml:space="preserve">            Productivity Enhancently Incentives</t>
  </si>
  <si>
    <t xml:space="preserve">            Year End Bonus (Casual)</t>
  </si>
  <si>
    <t>501-02-151</t>
  </si>
  <si>
    <t xml:space="preserve">           Other Supplies &amp; Materials Expenses</t>
  </si>
  <si>
    <t>OFFICE OF THE MUNICIPAL MAYOR  - OPERATION OF M.B.H.C.S.R.</t>
  </si>
  <si>
    <t xml:space="preserve">          Wages (2 Casuals- 1 Clerk &amp;  1 UW)</t>
  </si>
  <si>
    <t xml:space="preserve">   </t>
  </si>
  <si>
    <t xml:space="preserve">            Fuel, Oil &amp; Lubricants Expenses</t>
  </si>
  <si>
    <t xml:space="preserve">            Other Supplies &amp; Materials Expenses-Vehicles</t>
  </si>
  <si>
    <t xml:space="preserve">            Repair &amp; Maintenance -Transpo Equipments</t>
  </si>
  <si>
    <t xml:space="preserve">              Total Capital Outlay</t>
  </si>
  <si>
    <t>CROMWELL OLIVER M. HERNANDEZ</t>
  </si>
  <si>
    <t xml:space="preserve">Chief Tourism Operations Officer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</si>
</sst>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#,##0.00;[Red]#,##0.00"/>
    <numFmt numFmtId="165" formatCode="_(* #,##0.00_);_(* \(#,##0.00\);_(* &quot;-&quot;??_);_(@_)"/>
    <numFmt numFmtId="166" formatCode="0_);\(0\)"/>
  </numFmts>
  <fonts count="29">
    <font>
      <sz val="11"/>
      <color rgb="FF000000"/>
      <name val="Calibri"/>
    </font>
    <font>
      <b/>
      <sz val="18"/>
      <color rgb="FFFF0000"/>
      <name val="Calibri"/>
    </font>
    <font>
      <b/>
      <sz val="11"/>
      <color rgb="FF000000"/>
      <name val="Calibri"/>
    </font>
    <font>
      <sz val="7"/>
      <color rgb="FF000000"/>
      <name val="Calibri"/>
    </font>
    <font>
      <sz val="8"/>
      <color rgb="FF000000"/>
      <name val="Calibri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charset val="134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0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b/>
      <sz val="16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 diagonalDown="1">
      <left/>
      <right/>
      <top/>
      <bottom/>
      <diagonal style="thin">
        <color indexed="64"/>
      </diagonal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/>
    <xf numFmtId="0" fontId="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4" fontId="6" fillId="0" borderId="8" xfId="0" applyNumberFormat="1" applyFont="1" applyBorder="1" applyAlignment="1">
      <alignment horizontal="left"/>
    </xf>
    <xf numFmtId="0" fontId="6" fillId="0" borderId="2" xfId="0" applyFont="1" applyBorder="1"/>
    <xf numFmtId="4" fontId="6" fillId="0" borderId="12" xfId="0" quotePrefix="1" applyNumberFormat="1" applyFont="1" applyBorder="1" applyAlignment="1">
      <alignment horizontal="right"/>
    </xf>
    <xf numFmtId="4" fontId="6" fillId="0" borderId="2" xfId="0" quotePrefix="1" applyNumberFormat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0" fillId="0" borderId="0" xfId="0" applyAlignment="1">
      <alignment horizontal="left"/>
    </xf>
    <xf numFmtId="44" fontId="6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44" fontId="5" fillId="0" borderId="8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44" fontId="5" fillId="0" borderId="1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horizontal="center" vertical="center"/>
    </xf>
    <xf numFmtId="44" fontId="5" fillId="0" borderId="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left" vertical="center"/>
    </xf>
    <xf numFmtId="43" fontId="5" fillId="0" borderId="8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center" vertical="center"/>
    </xf>
    <xf numFmtId="39" fontId="5" fillId="0" borderId="8" xfId="0" quotePrefix="1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vertical="center"/>
    </xf>
    <xf numFmtId="0" fontId="12" fillId="0" borderId="0" xfId="0" applyFont="1"/>
    <xf numFmtId="43" fontId="5" fillId="0" borderId="14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center" vertical="center"/>
    </xf>
    <xf numFmtId="43" fontId="6" fillId="0" borderId="8" xfId="0" applyNumberFormat="1" applyFont="1" applyBorder="1" applyAlignment="1">
      <alignment horizontal="right" vertical="center"/>
    </xf>
    <xf numFmtId="39" fontId="6" fillId="0" borderId="13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5" fillId="0" borderId="13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center"/>
    </xf>
    <xf numFmtId="39" fontId="5" fillId="0" borderId="8" xfId="0" applyNumberFormat="1" applyFont="1" applyBorder="1" applyAlignment="1">
      <alignment horizontal="center" vertical="center"/>
    </xf>
    <xf numFmtId="43" fontId="5" fillId="0" borderId="8" xfId="0" quotePrefix="1" applyNumberFormat="1" applyFont="1" applyBorder="1" applyAlignment="1">
      <alignment horizontal="right" vertical="center"/>
    </xf>
    <xf numFmtId="164" fontId="5" fillId="0" borderId="8" xfId="0" quotePrefix="1" applyNumberFormat="1" applyFont="1" applyBorder="1" applyAlignment="1">
      <alignment horizontal="center" vertical="center"/>
    </xf>
    <xf numFmtId="165" fontId="5" fillId="0" borderId="8" xfId="0" quotePrefix="1" applyNumberFormat="1" applyFont="1" applyBorder="1" applyAlignment="1">
      <alignment horizontal="center"/>
    </xf>
    <xf numFmtId="165" fontId="5" fillId="0" borderId="8" xfId="0" quotePrefix="1" applyNumberFormat="1" applyFont="1" applyBorder="1" applyAlignment="1">
      <alignment horizontal="right"/>
    </xf>
    <xf numFmtId="39" fontId="6" fillId="0" borderId="8" xfId="0" applyNumberFormat="1" applyFont="1" applyBorder="1" applyAlignment="1">
      <alignment horizontal="center" vertical="center"/>
    </xf>
    <xf numFmtId="43" fontId="6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/>
    </xf>
    <xf numFmtId="43" fontId="6" fillId="0" borderId="17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/>
    </xf>
    <xf numFmtId="43" fontId="5" fillId="0" borderId="8" xfId="0" quotePrefix="1" applyNumberFormat="1" applyFont="1" applyBorder="1" applyAlignment="1">
      <alignment horizontal="center" vertical="center"/>
    </xf>
    <xf numFmtId="43" fontId="6" fillId="0" borderId="13" xfId="0" applyNumberFormat="1" applyFont="1" applyBorder="1" applyAlignment="1">
      <alignment horizontal="right" vertical="center"/>
    </xf>
    <xf numFmtId="165" fontId="6" fillId="0" borderId="15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/>
    </xf>
    <xf numFmtId="43" fontId="5" fillId="0" borderId="18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3" fontId="5" fillId="0" borderId="14" xfId="0" quotePrefix="1" applyNumberFormat="1" applyFont="1" applyBorder="1" applyAlignment="1">
      <alignment horizontal="right" vertical="center"/>
    </xf>
    <xf numFmtId="43" fontId="5" fillId="0" borderId="15" xfId="0" quotePrefix="1" applyNumberFormat="1" applyFont="1" applyBorder="1" applyAlignment="1">
      <alignment horizontal="right" vertical="center"/>
    </xf>
    <xf numFmtId="43" fontId="5" fillId="0" borderId="13" xfId="0" quotePrefix="1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5" fillId="0" borderId="19" xfId="0" applyFont="1" applyBorder="1" applyAlignment="1">
      <alignment horizontal="center" vertical="top"/>
    </xf>
    <xf numFmtId="4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8" xfId="0" applyFont="1" applyBorder="1"/>
    <xf numFmtId="0" fontId="13" fillId="0" borderId="2" xfId="0" applyFont="1" applyBorder="1" applyAlignment="1">
      <alignment horizontal="center" vertical="top"/>
    </xf>
    <xf numFmtId="43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top"/>
    </xf>
    <xf numFmtId="164" fontId="16" fillId="0" borderId="8" xfId="0" applyNumberFormat="1" applyFont="1" applyBorder="1" applyAlignment="1">
      <alignment horizontal="center" vertical="center"/>
    </xf>
    <xf numFmtId="0" fontId="13" fillId="0" borderId="8" xfId="0" applyFont="1" applyBorder="1"/>
    <xf numFmtId="164" fontId="13" fillId="0" borderId="8" xfId="0" applyNumberFormat="1" applyFont="1" applyBorder="1" applyAlignment="1">
      <alignment horizontal="right"/>
    </xf>
    <xf numFmtId="164" fontId="13" fillId="0" borderId="8" xfId="0" applyNumberFormat="1" applyFont="1" applyBorder="1" applyAlignment="1">
      <alignment horizontal="right" vertical="center"/>
    </xf>
    <xf numFmtId="49" fontId="13" fillId="0" borderId="8" xfId="0" applyNumberFormat="1" applyFont="1" applyBorder="1" applyAlignment="1">
      <alignment horizontal="lef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/>
    </xf>
    <xf numFmtId="4" fontId="13" fillId="0" borderId="8" xfId="0" applyNumberFormat="1" applyFont="1" applyBorder="1"/>
    <xf numFmtId="4" fontId="13" fillId="0" borderId="8" xfId="0" applyNumberFormat="1" applyFont="1" applyBorder="1" applyAlignment="1">
      <alignment horizontal="right"/>
    </xf>
    <xf numFmtId="165" fontId="13" fillId="0" borderId="8" xfId="0" applyNumberFormat="1" applyFont="1" applyBorder="1"/>
    <xf numFmtId="4" fontId="13" fillId="0" borderId="8" xfId="0" quotePrefix="1" applyNumberFormat="1" applyFont="1" applyBorder="1" applyAlignment="1">
      <alignment horizontal="right"/>
    </xf>
    <xf numFmtId="0" fontId="13" fillId="0" borderId="8" xfId="0" quotePrefix="1" applyFont="1" applyBorder="1" applyAlignment="1">
      <alignment horizontal="right"/>
    </xf>
    <xf numFmtId="0" fontId="13" fillId="0" borderId="0" xfId="0" applyFont="1" applyAlignment="1">
      <alignment horizontal="center"/>
    </xf>
    <xf numFmtId="4" fontId="13" fillId="0" borderId="7" xfId="0" applyNumberFormat="1" applyFont="1" applyBorder="1"/>
    <xf numFmtId="4" fontId="13" fillId="0" borderId="7" xfId="0" applyNumberFormat="1" applyFont="1" applyBorder="1" applyAlignment="1">
      <alignment horizontal="right"/>
    </xf>
    <xf numFmtId="4" fontId="13" fillId="0" borderId="0" xfId="0" applyNumberFormat="1" applyFont="1"/>
    <xf numFmtId="4" fontId="14" fillId="0" borderId="8" xfId="0" applyNumberFormat="1" applyFont="1" applyBorder="1"/>
    <xf numFmtId="164" fontId="13" fillId="0" borderId="7" xfId="0" applyNumberFormat="1" applyFont="1" applyBorder="1" applyAlignment="1">
      <alignment horizontal="right"/>
    </xf>
    <xf numFmtId="164" fontId="13" fillId="0" borderId="8" xfId="0" applyNumberFormat="1" applyFont="1" applyBorder="1"/>
    <xf numFmtId="0" fontId="13" fillId="0" borderId="7" xfId="0" applyFont="1" applyBorder="1"/>
    <xf numFmtId="4" fontId="13" fillId="0" borderId="7" xfId="0" quotePrefix="1" applyNumberFormat="1" applyFont="1" applyBorder="1" applyAlignment="1">
      <alignment horizontal="right"/>
    </xf>
    <xf numFmtId="4" fontId="13" fillId="0" borderId="0" xfId="0" quotePrefix="1" applyNumberFormat="1" applyFont="1" applyAlignment="1">
      <alignment horizontal="right"/>
    </xf>
    <xf numFmtId="0" fontId="13" fillId="0" borderId="7" xfId="0" quotePrefix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165" fontId="13" fillId="0" borderId="11" xfId="0" applyNumberFormat="1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4" fontId="13" fillId="0" borderId="3" xfId="0" applyNumberFormat="1" applyFont="1" applyBorder="1"/>
    <xf numFmtId="165" fontId="13" fillId="0" borderId="0" xfId="0" applyNumberFormat="1" applyFont="1"/>
    <xf numFmtId="43" fontId="13" fillId="0" borderId="8" xfId="0" quotePrefix="1" applyNumberFormat="1" applyFont="1" applyBorder="1" applyAlignment="1">
      <alignment horizontal="right" vertical="center"/>
    </xf>
    <xf numFmtId="164" fontId="13" fillId="0" borderId="8" xfId="0" quotePrefix="1" applyNumberFormat="1" applyFont="1" applyBorder="1" applyAlignment="1">
      <alignment horizontal="right" vertical="center"/>
    </xf>
    <xf numFmtId="164" fontId="13" fillId="0" borderId="9" xfId="0" applyNumberFormat="1" applyFont="1" applyBorder="1" applyAlignment="1">
      <alignment vertical="center"/>
    </xf>
    <xf numFmtId="164" fontId="13" fillId="0" borderId="9" xfId="0" quotePrefix="1" applyNumberFormat="1" applyFont="1" applyBorder="1" applyAlignment="1">
      <alignment horizontal="right" vertical="center"/>
    </xf>
    <xf numFmtId="4" fontId="13" fillId="0" borderId="8" xfId="0" quotePrefix="1" applyNumberFormat="1" applyFont="1" applyBorder="1" applyAlignment="1">
      <alignment horizontal="right" vertical="center"/>
    </xf>
    <xf numFmtId="4" fontId="13" fillId="0" borderId="8" xfId="0" applyNumberFormat="1" applyFont="1" applyBorder="1" applyAlignment="1">
      <alignment vertical="center"/>
    </xf>
    <xf numFmtId="0" fontId="7" fillId="0" borderId="7" xfId="0" applyFont="1" applyBorder="1"/>
    <xf numFmtId="43" fontId="13" fillId="0" borderId="8" xfId="0" applyNumberFormat="1" applyFont="1" applyBorder="1"/>
    <xf numFmtId="0" fontId="13" fillId="0" borderId="8" xfId="0" applyFont="1" applyBorder="1" applyAlignment="1">
      <alignment horizontal="right"/>
    </xf>
    <xf numFmtId="39" fontId="13" fillId="0" borderId="8" xfId="0" applyNumberFormat="1" applyFont="1" applyBorder="1" applyAlignment="1">
      <alignment horizontal="right"/>
    </xf>
    <xf numFmtId="39" fontId="13" fillId="0" borderId="8" xfId="0" quotePrefix="1" applyNumberFormat="1" applyFont="1" applyBorder="1" applyAlignment="1">
      <alignment horizontal="right"/>
    </xf>
    <xf numFmtId="165" fontId="13" fillId="0" borderId="8" xfId="0" quotePrefix="1" applyNumberFormat="1" applyFont="1" applyBorder="1" applyAlignment="1">
      <alignment horizontal="right"/>
    </xf>
    <xf numFmtId="0" fontId="13" fillId="0" borderId="11" xfId="0" applyFont="1" applyBorder="1"/>
    <xf numFmtId="4" fontId="13" fillId="0" borderId="11" xfId="0" applyNumberFormat="1" applyFont="1" applyBorder="1"/>
    <xf numFmtId="165" fontId="13" fillId="0" borderId="3" xfId="0" applyNumberFormat="1" applyFont="1" applyBorder="1"/>
    <xf numFmtId="0" fontId="7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/>
    <xf numFmtId="165" fontId="13" fillId="0" borderId="0" xfId="0" applyNumberFormat="1" applyFont="1" applyBorder="1"/>
    <xf numFmtId="164" fontId="5" fillId="0" borderId="0" xfId="0" applyNumberFormat="1" applyFont="1"/>
    <xf numFmtId="0" fontId="6" fillId="0" borderId="2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3" fillId="0" borderId="2" xfId="0" quotePrefix="1" applyNumberFormat="1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4" fontId="5" fillId="0" borderId="8" xfId="0" applyNumberFormat="1" applyFont="1" applyBorder="1" applyAlignment="1">
      <alignment horizontal="right"/>
    </xf>
    <xf numFmtId="0" fontId="5" fillId="0" borderId="8" xfId="0" applyFont="1" applyBorder="1"/>
    <xf numFmtId="164" fontId="5" fillId="0" borderId="8" xfId="0" quotePrefix="1" applyNumberFormat="1" applyFont="1" applyBorder="1" applyAlignment="1">
      <alignment horizontal="right" vertical="center"/>
    </xf>
    <xf numFmtId="4" fontId="5" fillId="0" borderId="8" xfId="0" quotePrefix="1" applyNumberFormat="1" applyFont="1" applyBorder="1" applyAlignment="1">
      <alignment horizontal="right" vertical="center"/>
    </xf>
    <xf numFmtId="0" fontId="5" fillId="0" borderId="14" xfId="0" applyFont="1" applyBorder="1"/>
    <xf numFmtId="0" fontId="6" fillId="0" borderId="15" xfId="0" applyFont="1" applyBorder="1"/>
    <xf numFmtId="164" fontId="6" fillId="0" borderId="15" xfId="0" applyNumberFormat="1" applyFont="1" applyBorder="1" applyAlignment="1">
      <alignment horizontal="right" vertical="center"/>
    </xf>
    <xf numFmtId="43" fontId="5" fillId="0" borderId="15" xfId="0" applyNumberFormat="1" applyFont="1" applyBorder="1" applyAlignment="1">
      <alignment horizontal="right" vertical="center"/>
    </xf>
    <xf numFmtId="0" fontId="5" fillId="0" borderId="17" xfId="0" applyFont="1" applyBorder="1"/>
    <xf numFmtId="43" fontId="6" fillId="0" borderId="7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5" fontId="6" fillId="0" borderId="17" xfId="0" quotePrefix="1" applyNumberFormat="1" applyFont="1" applyBorder="1" applyAlignment="1">
      <alignment horizontal="right"/>
    </xf>
    <xf numFmtId="0" fontId="6" fillId="0" borderId="21" xfId="0" applyFont="1" applyBorder="1"/>
    <xf numFmtId="0" fontId="5" fillId="0" borderId="21" xfId="0" applyFont="1" applyBorder="1" applyAlignment="1">
      <alignment horizontal="center" vertical="top"/>
    </xf>
    <xf numFmtId="43" fontId="5" fillId="0" borderId="21" xfId="0" applyNumberFormat="1" applyFont="1" applyBorder="1" applyAlignment="1">
      <alignment horizontal="right" vertical="center"/>
    </xf>
    <xf numFmtId="164" fontId="6" fillId="0" borderId="2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  <xf numFmtId="43" fontId="5" fillId="0" borderId="0" xfId="0" applyNumberFormat="1" applyFont="1" applyAlignment="1">
      <alignment horizontal="right" vertical="center"/>
    </xf>
    <xf numFmtId="0" fontId="17" fillId="0" borderId="0" xfId="0" applyFont="1"/>
    <xf numFmtId="0" fontId="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4" fontId="6" fillId="0" borderId="13" xfId="0" applyNumberFormat="1" applyFont="1" applyBorder="1" applyAlignment="1">
      <alignment horizontal="left"/>
    </xf>
    <xf numFmtId="0" fontId="6" fillId="0" borderId="13" xfId="0" applyFont="1" applyBorder="1"/>
    <xf numFmtId="0" fontId="5" fillId="0" borderId="13" xfId="0" applyFont="1" applyBorder="1" applyAlignment="1">
      <alignment horizontal="center"/>
    </xf>
    <xf numFmtId="43" fontId="5" fillId="0" borderId="8" xfId="0" applyNumberFormat="1" applyFont="1" applyBorder="1"/>
    <xf numFmtId="43" fontId="5" fillId="0" borderId="8" xfId="0" applyNumberFormat="1" applyFont="1" applyBorder="1" applyAlignment="1">
      <alignment horizontal="center" vertical="center"/>
    </xf>
    <xf numFmtId="43" fontId="23" fillId="0" borderId="8" xfId="0" applyNumberFormat="1" applyFont="1" applyBorder="1" applyAlignment="1">
      <alignment horizontal="center" vertical="center"/>
    </xf>
    <xf numFmtId="43" fontId="5" fillId="0" borderId="8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/>
    </xf>
    <xf numFmtId="43" fontId="5" fillId="0" borderId="8" xfId="0" applyNumberFormat="1" applyFont="1" applyBorder="1" applyAlignment="1">
      <alignment vertical="center"/>
    </xf>
    <xf numFmtId="43" fontId="6" fillId="0" borderId="10" xfId="0" applyNumberFormat="1" applyFont="1" applyBorder="1" applyAlignment="1">
      <alignment horizontal="right" vertical="center"/>
    </xf>
    <xf numFmtId="43" fontId="6" fillId="0" borderId="10" xfId="0" applyNumberFormat="1" applyFont="1" applyBorder="1" applyAlignment="1">
      <alignment horizontal="center" vertical="center"/>
    </xf>
    <xf numFmtId="43" fontId="6" fillId="0" borderId="10" xfId="0" applyNumberFormat="1" applyFont="1" applyBorder="1" applyAlignment="1">
      <alignment horizontal="center"/>
    </xf>
    <xf numFmtId="0" fontId="24" fillId="0" borderId="0" xfId="0" applyFont="1"/>
    <xf numFmtId="43" fontId="5" fillId="0" borderId="11" xfId="0" applyNumberFormat="1" applyFont="1" applyBorder="1" applyAlignment="1">
      <alignment horizontal="right" vertical="center"/>
    </xf>
    <xf numFmtId="43" fontId="6" fillId="0" borderId="2" xfId="0" applyNumberFormat="1" applyFont="1" applyBorder="1" applyAlignment="1">
      <alignment horizontal="center" vertical="center"/>
    </xf>
    <xf numFmtId="43" fontId="5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center" vertical="center"/>
    </xf>
    <xf numFmtId="43" fontId="5" fillId="0" borderId="11" xfId="0" applyNumberFormat="1" applyFont="1" applyBorder="1" applyAlignment="1">
      <alignment horizontal="center" vertical="center"/>
    </xf>
    <xf numFmtId="43" fontId="5" fillId="3" borderId="8" xfId="0" applyNumberFormat="1" applyFont="1" applyFill="1" applyBorder="1" applyAlignment="1">
      <alignment horizontal="center" vertical="center"/>
    </xf>
    <xf numFmtId="43" fontId="5" fillId="0" borderId="11" xfId="0" applyNumberFormat="1" applyFont="1" applyBorder="1" applyAlignment="1">
      <alignment horizontal="center"/>
    </xf>
    <xf numFmtId="43" fontId="6" fillId="0" borderId="2" xfId="0" applyNumberFormat="1" applyFont="1" applyBorder="1" applyAlignment="1">
      <alignment horizontal="right" vertical="center"/>
    </xf>
    <xf numFmtId="43" fontId="6" fillId="0" borderId="8" xfId="0" applyNumberFormat="1" applyFont="1" applyBorder="1" applyAlignment="1">
      <alignment horizontal="center" vertical="center"/>
    </xf>
    <xf numFmtId="43" fontId="6" fillId="0" borderId="8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top"/>
    </xf>
    <xf numFmtId="43" fontId="6" fillId="0" borderId="24" xfId="0" applyNumberFormat="1" applyFont="1" applyBorder="1" applyAlignment="1">
      <alignment horizontal="right" vertical="center"/>
    </xf>
    <xf numFmtId="43" fontId="6" fillId="0" borderId="25" xfId="0" applyNumberFormat="1" applyFont="1" applyBorder="1" applyAlignment="1">
      <alignment horizontal="right" vertical="center"/>
    </xf>
    <xf numFmtId="43" fontId="6" fillId="0" borderId="18" xfId="0" applyNumberFormat="1" applyFont="1" applyBorder="1" applyAlignment="1">
      <alignment horizontal="right" vertical="center"/>
    </xf>
    <xf numFmtId="0" fontId="13" fillId="0" borderId="21" xfId="0" applyFont="1" applyBorder="1"/>
    <xf numFmtId="0" fontId="13" fillId="0" borderId="27" xfId="0" applyFont="1" applyBorder="1"/>
    <xf numFmtId="0" fontId="13" fillId="0" borderId="28" xfId="0" applyFont="1" applyBorder="1"/>
    <xf numFmtId="0" fontId="5" fillId="0" borderId="21" xfId="0" applyFont="1" applyBorder="1"/>
    <xf numFmtId="4" fontId="5" fillId="0" borderId="13" xfId="0" applyNumberFormat="1" applyFont="1" applyBorder="1" applyAlignment="1">
      <alignment horizontal="right"/>
    </xf>
    <xf numFmtId="43" fontId="5" fillId="0" borderId="8" xfId="0" quotePrefix="1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 vertical="center"/>
    </xf>
    <xf numFmtId="49" fontId="2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top"/>
    </xf>
    <xf numFmtId="43" fontId="6" fillId="0" borderId="17" xfId="0" applyNumberFormat="1" applyFont="1" applyBorder="1" applyAlignment="1">
      <alignment horizontal="center" vertical="center"/>
    </xf>
    <xf numFmtId="43" fontId="6" fillId="0" borderId="13" xfId="0" applyNumberFormat="1" applyFont="1" applyBorder="1" applyAlignment="1">
      <alignment horizontal="center"/>
    </xf>
    <xf numFmtId="14" fontId="6" fillId="0" borderId="29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6" fillId="0" borderId="0" xfId="0" applyFont="1" applyAlignment="1">
      <alignment horizontal="right" vertical="top"/>
    </xf>
    <xf numFmtId="43" fontId="6" fillId="0" borderId="11" xfId="0" applyNumberFormat="1" applyFont="1" applyBorder="1" applyAlignment="1">
      <alignment horizontal="right" vertical="center"/>
    </xf>
    <xf numFmtId="43" fontId="27" fillId="0" borderId="10" xfId="0" applyNumberFormat="1" applyFont="1" applyBorder="1" applyAlignment="1">
      <alignment horizontal="center" vertical="center"/>
    </xf>
    <xf numFmtId="43" fontId="6" fillId="0" borderId="30" xfId="0" applyNumberFormat="1" applyFont="1" applyBorder="1" applyAlignment="1">
      <alignment horizontal="center" vertical="center"/>
    </xf>
    <xf numFmtId="43" fontId="6" fillId="0" borderId="24" xfId="0" applyNumberFormat="1" applyFont="1" applyBorder="1" applyAlignment="1">
      <alignment horizontal="center" vertical="center"/>
    </xf>
    <xf numFmtId="43" fontId="6" fillId="0" borderId="30" xfId="0" applyNumberFormat="1" applyFont="1" applyBorder="1" applyAlignment="1">
      <alignment horizontal="right" vertical="center"/>
    </xf>
    <xf numFmtId="43" fontId="6" fillId="0" borderId="21" xfId="0" applyNumberFormat="1" applyFont="1" applyBorder="1" applyAlignment="1">
      <alignment horizontal="right" vertical="center"/>
    </xf>
    <xf numFmtId="4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43" fontId="5" fillId="0" borderId="13" xfId="0" applyNumberFormat="1" applyFont="1" applyBorder="1" applyAlignment="1">
      <alignment horizontal="center"/>
    </xf>
    <xf numFmtId="43" fontId="11" fillId="0" borderId="8" xfId="0" applyNumberFormat="1" applyFont="1" applyBorder="1" applyAlignment="1">
      <alignment horizontal="center" vertical="center"/>
    </xf>
    <xf numFmtId="43" fontId="11" fillId="0" borderId="13" xfId="0" applyNumberFormat="1" applyFont="1" applyBorder="1" applyAlignment="1">
      <alignment horizontal="center" vertical="center"/>
    </xf>
    <xf numFmtId="0" fontId="26" fillId="0" borderId="0" xfId="0" applyFont="1"/>
    <xf numFmtId="43" fontId="11" fillId="0" borderId="2" xfId="0" applyNumberFormat="1" applyFont="1" applyBorder="1" applyAlignment="1">
      <alignment horizontal="center" vertical="center"/>
    </xf>
    <xf numFmtId="43" fontId="6" fillId="0" borderId="2" xfId="0" quotePrefix="1" applyNumberFormat="1" applyFont="1" applyBorder="1" applyAlignment="1">
      <alignment horizontal="right" vertical="center"/>
    </xf>
    <xf numFmtId="43" fontId="6" fillId="0" borderId="31" xfId="0" applyNumberFormat="1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/>
    </xf>
    <xf numFmtId="43" fontId="27" fillId="0" borderId="8" xfId="0" applyNumberFormat="1" applyFont="1" applyBorder="1" applyAlignment="1">
      <alignment horizontal="center" vertical="center"/>
    </xf>
    <xf numFmtId="43" fontId="5" fillId="0" borderId="31" xfId="0" applyNumberFormat="1" applyFont="1" applyBorder="1" applyAlignment="1">
      <alignment horizontal="right" vertical="center"/>
    </xf>
    <xf numFmtId="43" fontId="11" fillId="0" borderId="31" xfId="0" applyNumberFormat="1" applyFont="1" applyBorder="1" applyAlignment="1">
      <alignment horizontal="center" vertical="center"/>
    </xf>
    <xf numFmtId="43" fontId="6" fillId="0" borderId="18" xfId="0" applyNumberFormat="1" applyFont="1" applyBorder="1" applyAlignment="1">
      <alignment horizontal="center" vertical="center"/>
    </xf>
    <xf numFmtId="0" fontId="5" fillId="0" borderId="26" xfId="0" applyFont="1" applyBorder="1"/>
    <xf numFmtId="43" fontId="5" fillId="0" borderId="0" xfId="0" applyNumberFormat="1" applyFont="1"/>
    <xf numFmtId="0" fontId="5" fillId="0" borderId="9" xfId="0" applyFont="1" applyBorder="1"/>
    <xf numFmtId="0" fontId="5" fillId="0" borderId="7" xfId="0" applyFont="1" applyBorder="1"/>
    <xf numFmtId="43" fontId="5" fillId="0" borderId="21" xfId="0" applyNumberFormat="1" applyFont="1" applyBorder="1"/>
    <xf numFmtId="0" fontId="5" fillId="0" borderId="30" xfId="0" applyFont="1" applyBorder="1" applyAlignment="1">
      <alignment horizontal="center" vertical="top"/>
    </xf>
    <xf numFmtId="43" fontId="6" fillId="0" borderId="24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43" fontId="6" fillId="0" borderId="11" xfId="0" applyNumberFormat="1" applyFont="1" applyBorder="1" applyAlignment="1">
      <alignment horizontal="center" vertical="center"/>
    </xf>
    <xf numFmtId="43" fontId="27" fillId="0" borderId="11" xfId="0" applyNumberFormat="1" applyFont="1" applyBorder="1" applyAlignment="1">
      <alignment horizontal="center" vertical="center"/>
    </xf>
    <xf numFmtId="43" fontId="5" fillId="3" borderId="11" xfId="0" applyNumberFormat="1" applyFont="1" applyFill="1" applyBorder="1" applyAlignment="1">
      <alignment horizontal="center" vertical="center"/>
    </xf>
    <xf numFmtId="43" fontId="5" fillId="0" borderId="3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164" fontId="6" fillId="0" borderId="18" xfId="0" applyNumberFormat="1" applyFont="1" applyBorder="1" applyAlignment="1">
      <alignment horizontal="right" vertical="center"/>
    </xf>
    <xf numFmtId="43" fontId="6" fillId="0" borderId="31" xfId="0" applyNumberFormat="1" applyFont="1" applyBorder="1" applyAlignment="1">
      <alignment horizontal="right" vertical="center"/>
    </xf>
    <xf numFmtId="164" fontId="11" fillId="0" borderId="18" xfId="0" applyNumberFormat="1" applyFont="1" applyBorder="1" applyAlignment="1">
      <alignment horizontal="center" vertical="center"/>
    </xf>
    <xf numFmtId="43" fontId="5" fillId="0" borderId="18" xfId="0" applyNumberFormat="1" applyFont="1" applyBorder="1" applyAlignment="1">
      <alignment horizontal="center" vertical="center"/>
    </xf>
    <xf numFmtId="43" fontId="5" fillId="0" borderId="18" xfId="0" applyNumberFormat="1" applyFont="1" applyBorder="1" applyAlignment="1">
      <alignment horizontal="center"/>
    </xf>
    <xf numFmtId="43" fontId="6" fillId="0" borderId="31" xfId="0" applyNumberFormat="1" applyFont="1" applyBorder="1" applyAlignment="1">
      <alignment horizontal="center"/>
    </xf>
    <xf numFmtId="43" fontId="5" fillId="0" borderId="2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right" vertical="center"/>
    </xf>
    <xf numFmtId="164" fontId="6" fillId="0" borderId="31" xfId="0" applyNumberFormat="1" applyFont="1" applyBorder="1" applyAlignment="1">
      <alignment horizontal="right" vertical="center"/>
    </xf>
    <xf numFmtId="43" fontId="5" fillId="0" borderId="2" xfId="0" applyNumberFormat="1" applyFont="1" applyBorder="1" applyAlignment="1">
      <alignment horizontal="center" vertical="center"/>
    </xf>
    <xf numFmtId="0" fontId="5" fillId="0" borderId="32" xfId="0" applyFont="1" applyBorder="1"/>
    <xf numFmtId="43" fontId="5" fillId="0" borderId="30" xfId="0" quotePrefix="1" applyNumberFormat="1" applyFont="1" applyBorder="1" applyAlignment="1">
      <alignment horizontal="right" vertical="center"/>
    </xf>
    <xf numFmtId="43" fontId="5" fillId="0" borderId="31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left" vertical="center"/>
    </xf>
    <xf numFmtId="43" fontId="6" fillId="0" borderId="21" xfId="0" applyNumberFormat="1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43" fontId="5" fillId="0" borderId="9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left" vertical="center"/>
    </xf>
    <xf numFmtId="0" fontId="5" fillId="0" borderId="33" xfId="0" applyFont="1" applyBorder="1"/>
    <xf numFmtId="49" fontId="6" fillId="0" borderId="33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3" fontId="11" fillId="0" borderId="18" xfId="0" applyNumberFormat="1" applyFont="1" applyBorder="1" applyAlignment="1">
      <alignment horizontal="right" vertical="center"/>
    </xf>
    <xf numFmtId="43" fontId="27" fillId="0" borderId="11" xfId="0" applyNumberFormat="1" applyFont="1" applyBorder="1" applyAlignment="1">
      <alignment horizontal="right" vertical="center"/>
    </xf>
    <xf numFmtId="43" fontId="11" fillId="0" borderId="2" xfId="0" applyNumberFormat="1" applyFont="1" applyBorder="1" applyAlignment="1">
      <alignment horizontal="right" vertical="center"/>
    </xf>
    <xf numFmtId="49" fontId="5" fillId="0" borderId="35" xfId="0" applyNumberFormat="1" applyFont="1" applyBorder="1" applyAlignment="1">
      <alignment horizontal="left" vertical="center"/>
    </xf>
    <xf numFmtId="49" fontId="6" fillId="0" borderId="35" xfId="0" applyNumberFormat="1" applyFont="1" applyBorder="1" applyAlignment="1">
      <alignment horizontal="left" vertical="center"/>
    </xf>
    <xf numFmtId="0" fontId="6" fillId="0" borderId="35" xfId="0" applyFont="1" applyBorder="1"/>
    <xf numFmtId="43" fontId="6" fillId="0" borderId="31" xfId="0" applyNumberFormat="1" applyFont="1" applyBorder="1"/>
    <xf numFmtId="164" fontId="6" fillId="0" borderId="2" xfId="0" applyNumberFormat="1" applyFont="1" applyBorder="1"/>
    <xf numFmtId="43" fontId="6" fillId="0" borderId="2" xfId="0" applyNumberFormat="1" applyFont="1" applyBorder="1"/>
    <xf numFmtId="43" fontId="5" fillId="0" borderId="21" xfId="0" applyNumberFormat="1" applyFont="1" applyBorder="1" applyAlignment="1">
      <alignment horizontal="center" vertical="center"/>
    </xf>
    <xf numFmtId="43" fontId="5" fillId="0" borderId="11" xfId="0" applyNumberFormat="1" applyFont="1" applyBorder="1" applyAlignment="1">
      <alignment vertical="center"/>
    </xf>
    <xf numFmtId="43" fontId="5" fillId="0" borderId="14" xfId="0" applyNumberFormat="1" applyFont="1" applyBorder="1" applyAlignment="1">
      <alignment horizontal="center"/>
    </xf>
    <xf numFmtId="43" fontId="6" fillId="0" borderId="30" xfId="0" applyNumberFormat="1" applyFont="1" applyBorder="1" applyAlignment="1">
      <alignment horizontal="center"/>
    </xf>
    <xf numFmtId="43" fontId="11" fillId="0" borderId="18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29" xfId="0" applyFont="1" applyBorder="1"/>
    <xf numFmtId="166" fontId="28" fillId="0" borderId="7" xfId="0" applyNumberFormat="1" applyFont="1" applyBorder="1" applyAlignment="1">
      <alignment horizontal="center" vertical="center"/>
    </xf>
    <xf numFmtId="166" fontId="28" fillId="2" borderId="7" xfId="0" applyNumberFormat="1" applyFont="1" applyFill="1" applyBorder="1" applyAlignment="1">
      <alignment horizontal="right" vertical="center"/>
    </xf>
    <xf numFmtId="0" fontId="0" fillId="0" borderId="0" xfId="0" applyBorder="1"/>
    <xf numFmtId="43" fontId="6" fillId="0" borderId="18" xfId="0" applyNumberFormat="1" applyFont="1" applyBorder="1" applyAlignment="1">
      <alignment horizontal="center"/>
    </xf>
    <xf numFmtId="43" fontId="23" fillId="0" borderId="8" xfId="0" quotePrefix="1" applyNumberFormat="1" applyFont="1" applyBorder="1" applyAlignment="1">
      <alignment horizontal="right" vertical="center"/>
    </xf>
    <xf numFmtId="43" fontId="6" fillId="0" borderId="10" xfId="0" quotePrefix="1" applyNumberFormat="1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8" fillId="0" borderId="0" xfId="0" applyFont="1"/>
    <xf numFmtId="0" fontId="6" fillId="0" borderId="36" xfId="0" applyFont="1" applyBorder="1" applyAlignment="1">
      <alignment horizontal="center"/>
    </xf>
    <xf numFmtId="164" fontId="11" fillId="0" borderId="19" xfId="0" applyNumberFormat="1" applyFont="1" applyBorder="1" applyAlignment="1">
      <alignment horizontal="center" vertical="center"/>
    </xf>
    <xf numFmtId="43" fontId="27" fillId="0" borderId="31" xfId="0" applyNumberFormat="1" applyFont="1" applyBorder="1" applyAlignment="1">
      <alignment horizontal="center" vertical="center"/>
    </xf>
    <xf numFmtId="43" fontId="5" fillId="3" borderId="31" xfId="0" applyNumberFormat="1" applyFont="1" applyFill="1" applyBorder="1" applyAlignment="1">
      <alignment vertical="center"/>
    </xf>
    <xf numFmtId="43" fontId="27" fillId="0" borderId="24" xfId="0" applyNumberFormat="1" applyFont="1" applyBorder="1" applyAlignment="1">
      <alignment horizontal="center" vertical="center"/>
    </xf>
    <xf numFmtId="43" fontId="6" fillId="3" borderId="24" xfId="0" applyNumberFormat="1" applyFont="1" applyFill="1" applyBorder="1" applyAlignment="1">
      <alignment vertic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396846</xdr:colOff>
      <xdr:row>58</xdr:row>
      <xdr:rowOff>196103</xdr:rowOff>
    </xdr:from>
    <xdr:to>
      <xdr:col>2</xdr:col>
      <xdr:colOff>1531357</xdr:colOff>
      <xdr:row>60</xdr:row>
      <xdr:rowOff>75618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228" y="11581279"/>
          <a:ext cx="1134511" cy="294133"/>
        </a:xfrm>
        <a:prstGeom prst="rect">
          <a:avLst/>
        </a:prstGeom>
      </xdr:spPr>
    </xdr:pic>
    <xdr:clientData/>
  </xdr:twoCellAnchor>
  <xdr:twoCellAnchor editAs="oneCell">
    <xdr:from>
      <xdr:col>6</xdr:col>
      <xdr:colOff>459441</xdr:colOff>
      <xdr:row>58</xdr:row>
      <xdr:rowOff>82923</xdr:rowOff>
    </xdr:from>
    <xdr:to>
      <xdr:col>6</xdr:col>
      <xdr:colOff>1833441</xdr:colOff>
      <xdr:row>61</xdr:row>
      <xdr:rowOff>18174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7970" y="11468099"/>
          <a:ext cx="1374000" cy="551575"/>
        </a:xfrm>
        <a:prstGeom prst="rect">
          <a:avLst/>
        </a:prstGeom>
      </xdr:spPr>
    </xdr:pic>
    <xdr:clientData/>
  </xdr:twoCellAnchor>
  <xdr:twoCellAnchor editAs="oneCell">
    <xdr:from>
      <xdr:col>0</xdr:col>
      <xdr:colOff>1269727</xdr:colOff>
      <xdr:row>212</xdr:row>
      <xdr:rowOff>205431</xdr:rowOff>
    </xdr:from>
    <xdr:to>
      <xdr:col>0</xdr:col>
      <xdr:colOff>2490107</xdr:colOff>
      <xdr:row>214</xdr:row>
      <xdr:rowOff>31979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727" y="43979610"/>
          <a:ext cx="1220380" cy="370833"/>
        </a:xfrm>
        <a:prstGeom prst="rect">
          <a:avLst/>
        </a:prstGeom>
      </xdr:spPr>
    </xdr:pic>
    <xdr:clientData/>
  </xdr:twoCellAnchor>
  <xdr:twoCellAnchor editAs="oneCell">
    <xdr:from>
      <xdr:col>0</xdr:col>
      <xdr:colOff>1560983</xdr:colOff>
      <xdr:row>370</xdr:row>
      <xdr:rowOff>123513</xdr:rowOff>
    </xdr:from>
    <xdr:to>
      <xdr:col>0</xdr:col>
      <xdr:colOff>2351633</xdr:colOff>
      <xdr:row>371</xdr:row>
      <xdr:rowOff>147383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983" y="77139942"/>
          <a:ext cx="790650" cy="323227"/>
        </a:xfrm>
        <a:prstGeom prst="rect">
          <a:avLst/>
        </a:prstGeom>
      </xdr:spPr>
    </xdr:pic>
    <xdr:clientData/>
  </xdr:twoCellAnchor>
  <xdr:twoCellAnchor editAs="oneCell">
    <xdr:from>
      <xdr:col>0</xdr:col>
      <xdr:colOff>1115944</xdr:colOff>
      <xdr:row>328</xdr:row>
      <xdr:rowOff>145677</xdr:rowOff>
    </xdr:from>
    <xdr:to>
      <xdr:col>0</xdr:col>
      <xdr:colOff>2554219</xdr:colOff>
      <xdr:row>330</xdr:row>
      <xdr:rowOff>128010</xdr:rowOff>
    </xdr:to>
    <xdr:pic>
      <xdr:nvPicPr>
        <xdr:cNvPr id="6" name="Picture 5" descr="SIGNATURE - accountant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15944" y="68358284"/>
          <a:ext cx="1438275" cy="390547"/>
        </a:xfrm>
        <a:prstGeom prst="rect">
          <a:avLst/>
        </a:prstGeom>
      </xdr:spPr>
    </xdr:pic>
    <xdr:clientData/>
  </xdr:twoCellAnchor>
  <xdr:twoCellAnchor editAs="oneCell">
    <xdr:from>
      <xdr:col>2</xdr:col>
      <xdr:colOff>312964</xdr:colOff>
      <xdr:row>106</xdr:row>
      <xdr:rowOff>45144</xdr:rowOff>
    </xdr:from>
    <xdr:to>
      <xdr:col>2</xdr:col>
      <xdr:colOff>1447475</xdr:colOff>
      <xdr:row>107</xdr:row>
      <xdr:rowOff>128766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43" y="21340323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6</xdr:col>
      <xdr:colOff>484416</xdr:colOff>
      <xdr:row>105</xdr:row>
      <xdr:rowOff>68036</xdr:rowOff>
    </xdr:from>
    <xdr:to>
      <xdr:col>6</xdr:col>
      <xdr:colOff>1858416</xdr:colOff>
      <xdr:row>108</xdr:row>
      <xdr:rowOff>3287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7737" y="21159107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326570</xdr:colOff>
      <xdr:row>131</xdr:row>
      <xdr:rowOff>85966</xdr:rowOff>
    </xdr:from>
    <xdr:to>
      <xdr:col>2</xdr:col>
      <xdr:colOff>1461081</xdr:colOff>
      <xdr:row>132</xdr:row>
      <xdr:rowOff>155981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49" y="26674323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1464129</xdr:colOff>
      <xdr:row>130</xdr:row>
      <xdr:rowOff>81643</xdr:rowOff>
    </xdr:from>
    <xdr:to>
      <xdr:col>6</xdr:col>
      <xdr:colOff>1014772</xdr:colOff>
      <xdr:row>132</xdr:row>
      <xdr:rowOff>193788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4093" y="26452286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1020535</xdr:colOff>
      <xdr:row>171</xdr:row>
      <xdr:rowOff>167609</xdr:rowOff>
    </xdr:from>
    <xdr:to>
      <xdr:col>3</xdr:col>
      <xdr:colOff>454154</xdr:colOff>
      <xdr:row>172</xdr:row>
      <xdr:rowOff>155981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714" y="35328466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1328059</xdr:colOff>
      <xdr:row>171</xdr:row>
      <xdr:rowOff>13607</xdr:rowOff>
    </xdr:from>
    <xdr:to>
      <xdr:col>6</xdr:col>
      <xdr:colOff>878702</xdr:colOff>
      <xdr:row>173</xdr:row>
      <xdr:rowOff>16894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8023" y="3517446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1034142</xdr:colOff>
      <xdr:row>212</xdr:row>
      <xdr:rowOff>181215</xdr:rowOff>
    </xdr:from>
    <xdr:to>
      <xdr:col>3</xdr:col>
      <xdr:colOff>467761</xdr:colOff>
      <xdr:row>213</xdr:row>
      <xdr:rowOff>169587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4395539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1396094</xdr:colOff>
      <xdr:row>212</xdr:row>
      <xdr:rowOff>-1</xdr:rowOff>
    </xdr:from>
    <xdr:to>
      <xdr:col>6</xdr:col>
      <xdr:colOff>946737</xdr:colOff>
      <xdr:row>214</xdr:row>
      <xdr:rowOff>3287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8" y="43774178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966106</xdr:colOff>
      <xdr:row>249</xdr:row>
      <xdr:rowOff>167609</xdr:rowOff>
    </xdr:from>
    <xdr:to>
      <xdr:col>3</xdr:col>
      <xdr:colOff>399725</xdr:colOff>
      <xdr:row>250</xdr:row>
      <xdr:rowOff>155981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85" y="51697859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1382487</xdr:colOff>
      <xdr:row>248</xdr:row>
      <xdr:rowOff>285751</xdr:rowOff>
    </xdr:from>
    <xdr:to>
      <xdr:col>6</xdr:col>
      <xdr:colOff>933130</xdr:colOff>
      <xdr:row>250</xdr:row>
      <xdr:rowOff>234610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2451" y="5151664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1074963</xdr:colOff>
      <xdr:row>290</xdr:row>
      <xdr:rowOff>194823</xdr:rowOff>
    </xdr:from>
    <xdr:to>
      <xdr:col>3</xdr:col>
      <xdr:colOff>508582</xdr:colOff>
      <xdr:row>291</xdr:row>
      <xdr:rowOff>183195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2" y="60406430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1341665</xdr:colOff>
      <xdr:row>290</xdr:row>
      <xdr:rowOff>27215</xdr:rowOff>
    </xdr:from>
    <xdr:to>
      <xdr:col>6</xdr:col>
      <xdr:colOff>892308</xdr:colOff>
      <xdr:row>292</xdr:row>
      <xdr:rowOff>30502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629" y="60238822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1129392</xdr:colOff>
      <xdr:row>329</xdr:row>
      <xdr:rowOff>99573</xdr:rowOff>
    </xdr:from>
    <xdr:to>
      <xdr:col>3</xdr:col>
      <xdr:colOff>563011</xdr:colOff>
      <xdr:row>330</xdr:row>
      <xdr:rowOff>183195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1" y="68516287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1450523</xdr:colOff>
      <xdr:row>328</xdr:row>
      <xdr:rowOff>95250</xdr:rowOff>
    </xdr:from>
    <xdr:to>
      <xdr:col>6</xdr:col>
      <xdr:colOff>1001166</xdr:colOff>
      <xdr:row>330</xdr:row>
      <xdr:rowOff>234609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487" y="68307857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1074964</xdr:colOff>
      <xdr:row>370</xdr:row>
      <xdr:rowOff>154000</xdr:rowOff>
    </xdr:from>
    <xdr:to>
      <xdr:col>3</xdr:col>
      <xdr:colOff>508583</xdr:colOff>
      <xdr:row>371</xdr:row>
      <xdr:rowOff>142372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3" y="77170429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1436916</xdr:colOff>
      <xdr:row>370</xdr:row>
      <xdr:rowOff>40820</xdr:rowOff>
    </xdr:from>
    <xdr:to>
      <xdr:col>6</xdr:col>
      <xdr:colOff>987559</xdr:colOff>
      <xdr:row>372</xdr:row>
      <xdr:rowOff>44108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6880" y="77057249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1034142</xdr:colOff>
      <xdr:row>411</xdr:row>
      <xdr:rowOff>140395</xdr:rowOff>
    </xdr:from>
    <xdr:to>
      <xdr:col>3</xdr:col>
      <xdr:colOff>467761</xdr:colOff>
      <xdr:row>412</xdr:row>
      <xdr:rowOff>128767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85770145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1396094</xdr:colOff>
      <xdr:row>411</xdr:row>
      <xdr:rowOff>27215</xdr:rowOff>
    </xdr:from>
    <xdr:to>
      <xdr:col>6</xdr:col>
      <xdr:colOff>946737</xdr:colOff>
      <xdr:row>413</xdr:row>
      <xdr:rowOff>30502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8" y="85656965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1034142</xdr:colOff>
      <xdr:row>444</xdr:row>
      <xdr:rowOff>58752</xdr:rowOff>
    </xdr:from>
    <xdr:to>
      <xdr:col>3</xdr:col>
      <xdr:colOff>467761</xdr:colOff>
      <xdr:row>445</xdr:row>
      <xdr:rowOff>128767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92941109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1396094</xdr:colOff>
      <xdr:row>443</xdr:row>
      <xdr:rowOff>163286</xdr:rowOff>
    </xdr:from>
    <xdr:to>
      <xdr:col>6</xdr:col>
      <xdr:colOff>946737</xdr:colOff>
      <xdr:row>446</xdr:row>
      <xdr:rowOff>30502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8" y="92827929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1074964</xdr:colOff>
      <xdr:row>488</xdr:row>
      <xdr:rowOff>140395</xdr:rowOff>
    </xdr:from>
    <xdr:to>
      <xdr:col>3</xdr:col>
      <xdr:colOff>508583</xdr:colOff>
      <xdr:row>489</xdr:row>
      <xdr:rowOff>128766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3" y="102289216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1436916</xdr:colOff>
      <xdr:row>488</xdr:row>
      <xdr:rowOff>27215</xdr:rowOff>
    </xdr:from>
    <xdr:to>
      <xdr:col>6</xdr:col>
      <xdr:colOff>987559</xdr:colOff>
      <xdr:row>490</xdr:row>
      <xdr:rowOff>30502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6880" y="102176036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1034142</xdr:colOff>
      <xdr:row>514</xdr:row>
      <xdr:rowOff>154001</xdr:rowOff>
    </xdr:from>
    <xdr:to>
      <xdr:col>3</xdr:col>
      <xdr:colOff>467761</xdr:colOff>
      <xdr:row>515</xdr:row>
      <xdr:rowOff>142373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108276358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1396094</xdr:colOff>
      <xdr:row>514</xdr:row>
      <xdr:rowOff>40821</xdr:rowOff>
    </xdr:from>
    <xdr:to>
      <xdr:col>6</xdr:col>
      <xdr:colOff>946737</xdr:colOff>
      <xdr:row>516</xdr:row>
      <xdr:rowOff>44108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8" y="108163178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1020535</xdr:colOff>
      <xdr:row>559</xdr:row>
      <xdr:rowOff>126787</xdr:rowOff>
    </xdr:from>
    <xdr:to>
      <xdr:col>3</xdr:col>
      <xdr:colOff>454154</xdr:colOff>
      <xdr:row>560</xdr:row>
      <xdr:rowOff>115159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714" y="11767889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1382487</xdr:colOff>
      <xdr:row>559</xdr:row>
      <xdr:rowOff>13607</xdr:rowOff>
    </xdr:from>
    <xdr:to>
      <xdr:col>6</xdr:col>
      <xdr:colOff>933130</xdr:colOff>
      <xdr:row>561</xdr:row>
      <xdr:rowOff>16894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2451" y="11756571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1088571</xdr:colOff>
      <xdr:row>584</xdr:row>
      <xdr:rowOff>99573</xdr:rowOff>
    </xdr:from>
    <xdr:to>
      <xdr:col>3</xdr:col>
      <xdr:colOff>522190</xdr:colOff>
      <xdr:row>585</xdr:row>
      <xdr:rowOff>87944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12310814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1450523</xdr:colOff>
      <xdr:row>583</xdr:row>
      <xdr:rowOff>285750</xdr:rowOff>
    </xdr:from>
    <xdr:to>
      <xdr:col>6</xdr:col>
      <xdr:colOff>1001166</xdr:colOff>
      <xdr:row>585</xdr:row>
      <xdr:rowOff>234608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487" y="12299496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1183822</xdr:colOff>
      <xdr:row>606</xdr:row>
      <xdr:rowOff>140395</xdr:rowOff>
    </xdr:from>
    <xdr:to>
      <xdr:col>3</xdr:col>
      <xdr:colOff>617441</xdr:colOff>
      <xdr:row>607</xdr:row>
      <xdr:rowOff>128767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1" y="128142788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1545774</xdr:colOff>
      <xdr:row>606</xdr:row>
      <xdr:rowOff>27215</xdr:rowOff>
    </xdr:from>
    <xdr:to>
      <xdr:col>6</xdr:col>
      <xdr:colOff>1096417</xdr:colOff>
      <xdr:row>608</xdr:row>
      <xdr:rowOff>30502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5738" y="128029608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1061356</xdr:colOff>
      <xdr:row>649</xdr:row>
      <xdr:rowOff>140394</xdr:rowOff>
    </xdr:from>
    <xdr:to>
      <xdr:col>3</xdr:col>
      <xdr:colOff>494975</xdr:colOff>
      <xdr:row>650</xdr:row>
      <xdr:rowOff>128766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5535" y="13730039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1423308</xdr:colOff>
      <xdr:row>649</xdr:row>
      <xdr:rowOff>27214</xdr:rowOff>
    </xdr:from>
    <xdr:to>
      <xdr:col>6</xdr:col>
      <xdr:colOff>973951</xdr:colOff>
      <xdr:row>651</xdr:row>
      <xdr:rowOff>30501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3272" y="13718721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1074964</xdr:colOff>
      <xdr:row>690</xdr:row>
      <xdr:rowOff>126787</xdr:rowOff>
    </xdr:from>
    <xdr:to>
      <xdr:col>3</xdr:col>
      <xdr:colOff>508583</xdr:colOff>
      <xdr:row>691</xdr:row>
      <xdr:rowOff>115159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3" y="14615864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1436916</xdr:colOff>
      <xdr:row>690</xdr:row>
      <xdr:rowOff>13607</xdr:rowOff>
    </xdr:from>
    <xdr:to>
      <xdr:col>6</xdr:col>
      <xdr:colOff>987559</xdr:colOff>
      <xdr:row>692</xdr:row>
      <xdr:rowOff>16894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6880" y="14604546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1074963</xdr:colOff>
      <xdr:row>714</xdr:row>
      <xdr:rowOff>126787</xdr:rowOff>
    </xdr:from>
    <xdr:to>
      <xdr:col>3</xdr:col>
      <xdr:colOff>508582</xdr:colOff>
      <xdr:row>715</xdr:row>
      <xdr:rowOff>115159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2" y="151560680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1436915</xdr:colOff>
      <xdr:row>714</xdr:row>
      <xdr:rowOff>13607</xdr:rowOff>
    </xdr:from>
    <xdr:to>
      <xdr:col>6</xdr:col>
      <xdr:colOff>987558</xdr:colOff>
      <xdr:row>716</xdr:row>
      <xdr:rowOff>16894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6879" y="151447500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1034143</xdr:colOff>
      <xdr:row>739</xdr:row>
      <xdr:rowOff>99574</xdr:rowOff>
    </xdr:from>
    <xdr:to>
      <xdr:col>3</xdr:col>
      <xdr:colOff>467762</xdr:colOff>
      <xdr:row>740</xdr:row>
      <xdr:rowOff>87945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2" y="156921895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1396095</xdr:colOff>
      <xdr:row>738</xdr:row>
      <xdr:rowOff>285751</xdr:rowOff>
    </xdr:from>
    <xdr:to>
      <xdr:col>6</xdr:col>
      <xdr:colOff>946738</xdr:colOff>
      <xdr:row>740</xdr:row>
      <xdr:rowOff>234609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9" y="156808715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1020535</xdr:colOff>
      <xdr:row>764</xdr:row>
      <xdr:rowOff>154002</xdr:rowOff>
    </xdr:from>
    <xdr:to>
      <xdr:col>3</xdr:col>
      <xdr:colOff>454154</xdr:colOff>
      <xdr:row>765</xdr:row>
      <xdr:rowOff>142374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714" y="162623288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1382487</xdr:colOff>
      <xdr:row>764</xdr:row>
      <xdr:rowOff>40822</xdr:rowOff>
    </xdr:from>
    <xdr:to>
      <xdr:col>6</xdr:col>
      <xdr:colOff>933130</xdr:colOff>
      <xdr:row>766</xdr:row>
      <xdr:rowOff>44110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2451" y="162510108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1088571</xdr:colOff>
      <xdr:row>790</xdr:row>
      <xdr:rowOff>167609</xdr:rowOff>
    </xdr:from>
    <xdr:to>
      <xdr:col>3</xdr:col>
      <xdr:colOff>522190</xdr:colOff>
      <xdr:row>791</xdr:row>
      <xdr:rowOff>155981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168283859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1450523</xdr:colOff>
      <xdr:row>790</xdr:row>
      <xdr:rowOff>54429</xdr:rowOff>
    </xdr:from>
    <xdr:to>
      <xdr:col>6</xdr:col>
      <xdr:colOff>1001166</xdr:colOff>
      <xdr:row>792</xdr:row>
      <xdr:rowOff>57716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487" y="168170679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1034142</xdr:colOff>
      <xdr:row>821</xdr:row>
      <xdr:rowOff>140394</xdr:rowOff>
    </xdr:from>
    <xdr:to>
      <xdr:col>3</xdr:col>
      <xdr:colOff>467761</xdr:colOff>
      <xdr:row>822</xdr:row>
      <xdr:rowOff>128766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17492414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1396094</xdr:colOff>
      <xdr:row>821</xdr:row>
      <xdr:rowOff>27214</xdr:rowOff>
    </xdr:from>
    <xdr:to>
      <xdr:col>6</xdr:col>
      <xdr:colOff>946737</xdr:colOff>
      <xdr:row>823</xdr:row>
      <xdr:rowOff>30501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6058" y="17481096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993322</xdr:colOff>
      <xdr:row>863</xdr:row>
      <xdr:rowOff>85965</xdr:rowOff>
    </xdr:from>
    <xdr:to>
      <xdr:col>3</xdr:col>
      <xdr:colOff>426941</xdr:colOff>
      <xdr:row>864</xdr:row>
      <xdr:rowOff>169587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1" y="18378239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1355274</xdr:colOff>
      <xdr:row>862</xdr:row>
      <xdr:rowOff>272143</xdr:rowOff>
    </xdr:from>
    <xdr:to>
      <xdr:col>6</xdr:col>
      <xdr:colOff>905917</xdr:colOff>
      <xdr:row>865</xdr:row>
      <xdr:rowOff>71323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5238" y="183669214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1102178</xdr:colOff>
      <xdr:row>894</xdr:row>
      <xdr:rowOff>167608</xdr:rowOff>
    </xdr:from>
    <xdr:to>
      <xdr:col>3</xdr:col>
      <xdr:colOff>535797</xdr:colOff>
      <xdr:row>895</xdr:row>
      <xdr:rowOff>155980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6357" y="190599572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1464130</xdr:colOff>
      <xdr:row>894</xdr:row>
      <xdr:rowOff>54428</xdr:rowOff>
    </xdr:from>
    <xdr:to>
      <xdr:col>6</xdr:col>
      <xdr:colOff>1014773</xdr:colOff>
      <xdr:row>896</xdr:row>
      <xdr:rowOff>57715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4094" y="190486392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1061357</xdr:colOff>
      <xdr:row>942</xdr:row>
      <xdr:rowOff>167609</xdr:rowOff>
    </xdr:from>
    <xdr:to>
      <xdr:col>3</xdr:col>
      <xdr:colOff>494976</xdr:colOff>
      <xdr:row>943</xdr:row>
      <xdr:rowOff>155980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5536" y="200519180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5</xdr:col>
      <xdr:colOff>1423309</xdr:colOff>
      <xdr:row>942</xdr:row>
      <xdr:rowOff>54429</xdr:rowOff>
    </xdr:from>
    <xdr:to>
      <xdr:col>6</xdr:col>
      <xdr:colOff>973952</xdr:colOff>
      <xdr:row>944</xdr:row>
      <xdr:rowOff>57716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3273" y="200406000"/>
          <a:ext cx="1374000" cy="547573"/>
        </a:xfrm>
        <a:prstGeom prst="rect">
          <a:avLst/>
        </a:prstGeom>
      </xdr:spPr>
    </xdr:pic>
    <xdr:clientData/>
  </xdr:twoCellAnchor>
  <xdr:twoCellAnchor editAs="oneCell">
    <xdr:from>
      <xdr:col>0</xdr:col>
      <xdr:colOff>1240971</xdr:colOff>
      <xdr:row>821</xdr:row>
      <xdr:rowOff>156723</xdr:rowOff>
    </xdr:from>
    <xdr:to>
      <xdr:col>0</xdr:col>
      <xdr:colOff>2375482</xdr:colOff>
      <xdr:row>822</xdr:row>
      <xdr:rowOff>145095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971" y="174940473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1319893</xdr:colOff>
      <xdr:row>790</xdr:row>
      <xdr:rowOff>122464</xdr:rowOff>
    </xdr:from>
    <xdr:to>
      <xdr:col>0</xdr:col>
      <xdr:colOff>2454404</xdr:colOff>
      <xdr:row>791</xdr:row>
      <xdr:rowOff>110836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893" y="168238714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1319893</xdr:colOff>
      <xdr:row>764</xdr:row>
      <xdr:rowOff>136072</xdr:rowOff>
    </xdr:from>
    <xdr:to>
      <xdr:col>0</xdr:col>
      <xdr:colOff>2454404</xdr:colOff>
      <xdr:row>765</xdr:row>
      <xdr:rowOff>124444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893" y="162605358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1292678</xdr:colOff>
      <xdr:row>739</xdr:row>
      <xdr:rowOff>122464</xdr:rowOff>
    </xdr:from>
    <xdr:to>
      <xdr:col>0</xdr:col>
      <xdr:colOff>2427189</xdr:colOff>
      <xdr:row>740</xdr:row>
      <xdr:rowOff>110835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678" y="156944785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1292679</xdr:colOff>
      <xdr:row>714</xdr:row>
      <xdr:rowOff>122464</xdr:rowOff>
    </xdr:from>
    <xdr:to>
      <xdr:col>0</xdr:col>
      <xdr:colOff>2427190</xdr:colOff>
      <xdr:row>715</xdr:row>
      <xdr:rowOff>110836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679" y="151556357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1333500</xdr:colOff>
      <xdr:row>514</xdr:row>
      <xdr:rowOff>122464</xdr:rowOff>
    </xdr:from>
    <xdr:to>
      <xdr:col>0</xdr:col>
      <xdr:colOff>2468011</xdr:colOff>
      <xdr:row>515</xdr:row>
      <xdr:rowOff>110836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8244821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1360715</xdr:colOff>
      <xdr:row>290</xdr:row>
      <xdr:rowOff>122464</xdr:rowOff>
    </xdr:from>
    <xdr:to>
      <xdr:col>0</xdr:col>
      <xdr:colOff>2495226</xdr:colOff>
      <xdr:row>291</xdr:row>
      <xdr:rowOff>110836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5" y="60334071"/>
          <a:ext cx="1134511" cy="28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1279393</xdr:colOff>
      <xdr:row>941</xdr:row>
      <xdr:rowOff>136393</xdr:rowOff>
    </xdr:from>
    <xdr:to>
      <xdr:col>0</xdr:col>
      <xdr:colOff>2468266</xdr:colOff>
      <xdr:row>945</xdr:row>
      <xdr:rowOff>53459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393" y="200188607"/>
          <a:ext cx="1188873" cy="964816"/>
        </a:xfrm>
        <a:prstGeom prst="rect">
          <a:avLst/>
        </a:prstGeom>
      </xdr:spPr>
    </xdr:pic>
    <xdr:clientData/>
  </xdr:twoCellAnchor>
  <xdr:twoCellAnchor editAs="oneCell">
    <xdr:from>
      <xdr:col>0</xdr:col>
      <xdr:colOff>1116430</xdr:colOff>
      <xdr:row>130</xdr:row>
      <xdr:rowOff>154213</xdr:rowOff>
    </xdr:from>
    <xdr:to>
      <xdr:col>0</xdr:col>
      <xdr:colOff>2898322</xdr:colOff>
      <xdr:row>133</xdr:row>
      <xdr:rowOff>40822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430" y="26524856"/>
          <a:ext cx="1781892" cy="566966"/>
        </a:xfrm>
        <a:prstGeom prst="rect">
          <a:avLst/>
        </a:prstGeom>
      </xdr:spPr>
    </xdr:pic>
    <xdr:clientData/>
  </xdr:twoCellAnchor>
  <xdr:twoCellAnchor editAs="oneCell">
    <xdr:from>
      <xdr:col>0</xdr:col>
      <xdr:colOff>762965</xdr:colOff>
      <xdr:row>170</xdr:row>
      <xdr:rowOff>143033</xdr:rowOff>
    </xdr:from>
    <xdr:to>
      <xdr:col>0</xdr:col>
      <xdr:colOff>2612572</xdr:colOff>
      <xdr:row>173</xdr:row>
      <xdr:rowOff>189942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65" y="35004533"/>
          <a:ext cx="1849607" cy="890552"/>
        </a:xfrm>
        <a:prstGeom prst="rect">
          <a:avLst/>
        </a:prstGeom>
      </xdr:spPr>
    </xdr:pic>
    <xdr:clientData/>
  </xdr:twoCellAnchor>
  <xdr:twoCellAnchor editAs="oneCell">
    <xdr:from>
      <xdr:col>0</xdr:col>
      <xdr:colOff>1387929</xdr:colOff>
      <xdr:row>689</xdr:row>
      <xdr:rowOff>258536</xdr:rowOff>
    </xdr:from>
    <xdr:to>
      <xdr:col>0</xdr:col>
      <xdr:colOff>2514843</xdr:colOff>
      <xdr:row>693</xdr:row>
      <xdr:rowOff>66406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9" y="145991036"/>
          <a:ext cx="1126914" cy="855620"/>
        </a:xfrm>
        <a:prstGeom prst="rect">
          <a:avLst/>
        </a:prstGeom>
      </xdr:spPr>
    </xdr:pic>
    <xdr:clientData/>
  </xdr:twoCellAnchor>
  <xdr:twoCellAnchor editAs="oneCell">
    <xdr:from>
      <xdr:col>0</xdr:col>
      <xdr:colOff>1374321</xdr:colOff>
      <xdr:row>893</xdr:row>
      <xdr:rowOff>231075</xdr:rowOff>
    </xdr:from>
    <xdr:to>
      <xdr:col>0</xdr:col>
      <xdr:colOff>2490107</xdr:colOff>
      <xdr:row>895</xdr:row>
      <xdr:rowOff>123087</xdr:rowOff>
    </xdr:to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321" y="190363682"/>
          <a:ext cx="1115786" cy="4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1319893</xdr:colOff>
      <xdr:row>862</xdr:row>
      <xdr:rowOff>149679</xdr:rowOff>
    </xdr:from>
    <xdr:to>
      <xdr:col>0</xdr:col>
      <xdr:colOff>2435679</xdr:colOff>
      <xdr:row>864</xdr:row>
      <xdr:rowOff>136940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893" y="183546750"/>
          <a:ext cx="1115786" cy="4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1360714</xdr:colOff>
      <xdr:row>488</xdr:row>
      <xdr:rowOff>52543</xdr:rowOff>
    </xdr:from>
    <xdr:to>
      <xdr:col>0</xdr:col>
      <xdr:colOff>2449286</xdr:colOff>
      <xdr:row>489</xdr:row>
      <xdr:rowOff>231943</xdr:rowOff>
    </xdr:to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4" y="102201364"/>
          <a:ext cx="1088572" cy="478758"/>
        </a:xfrm>
        <a:prstGeom prst="rect">
          <a:avLst/>
        </a:prstGeom>
      </xdr:spPr>
    </xdr:pic>
    <xdr:clientData/>
  </xdr:twoCellAnchor>
  <xdr:twoCellAnchor editAs="oneCell">
    <xdr:from>
      <xdr:col>0</xdr:col>
      <xdr:colOff>1537606</xdr:colOff>
      <xdr:row>443</xdr:row>
      <xdr:rowOff>27133</xdr:rowOff>
    </xdr:from>
    <xdr:to>
      <xdr:col>0</xdr:col>
      <xdr:colOff>2122713</xdr:colOff>
      <xdr:row>447</xdr:row>
      <xdr:rowOff>27214</xdr:rowOff>
    </xdr:to>
    <xdr:pic>
      <xdr:nvPicPr>
        <xdr:cNvPr id="72" name="Picture 71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89" t="25035" r="35048" b="29971"/>
        <a:stretch/>
      </xdr:blipFill>
      <xdr:spPr>
        <a:xfrm>
          <a:off x="1537606" y="92691776"/>
          <a:ext cx="585107" cy="884545"/>
        </a:xfrm>
        <a:prstGeom prst="rect">
          <a:avLst/>
        </a:prstGeom>
      </xdr:spPr>
    </xdr:pic>
    <xdr:clientData/>
  </xdr:twoCellAnchor>
  <xdr:twoCellAnchor editAs="oneCell">
    <xdr:from>
      <xdr:col>0</xdr:col>
      <xdr:colOff>1183821</xdr:colOff>
      <xdr:row>583</xdr:row>
      <xdr:rowOff>266744</xdr:rowOff>
    </xdr:from>
    <xdr:to>
      <xdr:col>0</xdr:col>
      <xdr:colOff>2394857</xdr:colOff>
      <xdr:row>586</xdr:row>
      <xdr:rowOff>54428</xdr:rowOff>
    </xdr:to>
    <xdr:pic>
      <xdr:nvPicPr>
        <xdr:cNvPr id="73" name="Picture 72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33" t="33789" r="27871" b="38375"/>
        <a:stretch/>
      </xdr:blipFill>
      <xdr:spPr>
        <a:xfrm>
          <a:off x="1183821" y="122975958"/>
          <a:ext cx="1211036" cy="631327"/>
        </a:xfrm>
        <a:prstGeom prst="rect">
          <a:avLst/>
        </a:prstGeom>
      </xdr:spPr>
    </xdr:pic>
    <xdr:clientData/>
  </xdr:twoCellAnchor>
  <xdr:twoCellAnchor editAs="oneCell">
    <xdr:from>
      <xdr:col>0</xdr:col>
      <xdr:colOff>1076012</xdr:colOff>
      <xdr:row>410</xdr:row>
      <xdr:rowOff>219807</xdr:rowOff>
    </xdr:from>
    <xdr:to>
      <xdr:col>0</xdr:col>
      <xdr:colOff>2680112</xdr:colOff>
      <xdr:row>413</xdr:row>
      <xdr:rowOff>18841</xdr:rowOff>
    </xdr:to>
    <xdr:pic>
      <xdr:nvPicPr>
        <xdr:cNvPr id="74" name="Picture 73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7" t="34002" r="12810" b="37649"/>
        <a:stretch/>
      </xdr:blipFill>
      <xdr:spPr>
        <a:xfrm>
          <a:off x="1076012" y="83944557"/>
          <a:ext cx="1604100" cy="626976"/>
        </a:xfrm>
        <a:prstGeom prst="rect">
          <a:avLst/>
        </a:prstGeom>
      </xdr:spPr>
    </xdr:pic>
    <xdr:clientData/>
  </xdr:twoCellAnchor>
  <xdr:twoCellAnchor editAs="oneCell">
    <xdr:from>
      <xdr:col>0</xdr:col>
      <xdr:colOff>1299884</xdr:colOff>
      <xdr:row>105</xdr:row>
      <xdr:rowOff>115549</xdr:rowOff>
    </xdr:from>
    <xdr:to>
      <xdr:col>0</xdr:col>
      <xdr:colOff>2442883</xdr:colOff>
      <xdr:row>108</xdr:row>
      <xdr:rowOff>67234</xdr:rowOff>
    </xdr:to>
    <xdr:pic>
      <xdr:nvPicPr>
        <xdr:cNvPr id="75" name="Picture 74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20" t="27826" r="16090" b="36995"/>
        <a:stretch/>
      </xdr:blipFill>
      <xdr:spPr>
        <a:xfrm>
          <a:off x="1299884" y="21081755"/>
          <a:ext cx="1142999" cy="568008"/>
        </a:xfrm>
        <a:prstGeom prst="rect">
          <a:avLst/>
        </a:prstGeom>
      </xdr:spPr>
    </xdr:pic>
    <xdr:clientData/>
  </xdr:twoCellAnchor>
  <xdr:twoCellAnchor editAs="oneCell">
    <xdr:from>
      <xdr:col>0</xdr:col>
      <xdr:colOff>1266265</xdr:colOff>
      <xdr:row>58</xdr:row>
      <xdr:rowOff>89647</xdr:rowOff>
    </xdr:from>
    <xdr:to>
      <xdr:col>0</xdr:col>
      <xdr:colOff>2409264</xdr:colOff>
      <xdr:row>61</xdr:row>
      <xdr:rowOff>41331</xdr:rowOff>
    </xdr:to>
    <xdr:pic>
      <xdr:nvPicPr>
        <xdr:cNvPr id="76" name="Picture 75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20" t="27826" r="16090" b="36995"/>
        <a:stretch/>
      </xdr:blipFill>
      <xdr:spPr>
        <a:xfrm>
          <a:off x="1266265" y="11474823"/>
          <a:ext cx="1142999" cy="5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3495674</xdr:colOff>
      <xdr:row>181</xdr:row>
      <xdr:rowOff>0</xdr:rowOff>
    </xdr:from>
    <xdr:to>
      <xdr:col>0</xdr:col>
      <xdr:colOff>4630185</xdr:colOff>
      <xdr:row>182</xdr:row>
      <xdr:rowOff>94108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4" y="36109275"/>
          <a:ext cx="1134511" cy="294133"/>
        </a:xfrm>
        <a:prstGeom prst="rect">
          <a:avLst/>
        </a:prstGeom>
      </xdr:spPr>
    </xdr:pic>
    <xdr:clientData/>
  </xdr:twoCellAnchor>
  <xdr:twoCellAnchor editAs="oneCell">
    <xdr:from>
      <xdr:col>0</xdr:col>
      <xdr:colOff>330975</xdr:colOff>
      <xdr:row>187</xdr:row>
      <xdr:rowOff>76199</xdr:rowOff>
    </xdr:from>
    <xdr:to>
      <xdr:col>0</xdr:col>
      <xdr:colOff>1704975</xdr:colOff>
      <xdr:row>190</xdr:row>
      <xdr:rowOff>27699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75" y="37385624"/>
          <a:ext cx="1374000" cy="551575"/>
        </a:xfrm>
        <a:prstGeom prst="rect">
          <a:avLst/>
        </a:prstGeom>
      </xdr:spPr>
    </xdr:pic>
    <xdr:clientData/>
  </xdr:twoCellAnchor>
  <xdr:twoCellAnchor editAs="oneCell">
    <xdr:from>
      <xdr:col>2</xdr:col>
      <xdr:colOff>117045</xdr:colOff>
      <xdr:row>181</xdr:row>
      <xdr:rowOff>76199</xdr:rowOff>
    </xdr:from>
    <xdr:to>
      <xdr:col>2</xdr:col>
      <xdr:colOff>1484070</xdr:colOff>
      <xdr:row>183</xdr:row>
      <xdr:rowOff>85768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8895" y="36185474"/>
          <a:ext cx="1367025" cy="409619"/>
        </a:xfrm>
        <a:prstGeom prst="rect">
          <a:avLst/>
        </a:prstGeom>
      </xdr:spPr>
    </xdr:pic>
    <xdr:clientData/>
  </xdr:twoCellAnchor>
  <xdr:twoCellAnchor editAs="oneCell">
    <xdr:from>
      <xdr:col>0</xdr:col>
      <xdr:colOff>590475</xdr:colOff>
      <xdr:row>180</xdr:row>
      <xdr:rowOff>193870</xdr:rowOff>
    </xdr:from>
    <xdr:to>
      <xdr:col>0</xdr:col>
      <xdr:colOff>1381125</xdr:colOff>
      <xdr:row>182</xdr:row>
      <xdr:rowOff>113845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475" y="36103120"/>
          <a:ext cx="790650" cy="320025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781050</xdr:colOff>
      <xdr:row>180</xdr:row>
      <xdr:rowOff>104775</xdr:rowOff>
    </xdr:from>
    <xdr:to>
      <xdr:col>6</xdr:col>
      <xdr:colOff>904875</xdr:colOff>
      <xdr:row>182</xdr:row>
      <xdr:rowOff>90470</xdr:rowOff>
    </xdr:to>
    <xdr:pic>
      <xdr:nvPicPr>
        <xdr:cNvPr id="8" name="Picture 7" descr="SIGNATURE - accountant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15825" y="36014025"/>
          <a:ext cx="1438275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5"/>
  <sheetViews>
    <sheetView tabSelected="1" topLeftCell="A22" zoomScale="40" zoomScaleNormal="40" workbookViewId="0">
      <selection activeCell="F19" sqref="F19"/>
    </sheetView>
  </sheetViews>
  <sheetFormatPr defaultColWidth="9" defaultRowHeight="15"/>
  <cols>
    <col min="1" max="1" width="55.28515625" style="198" customWidth="1"/>
    <col min="2" max="2" width="29.85546875" style="198" customWidth="1"/>
    <col min="3" max="3" width="25.5703125" style="198" customWidth="1"/>
    <col min="4" max="4" width="22.7109375" style="198" customWidth="1"/>
    <col min="5" max="5" width="25.7109375" style="198" customWidth="1"/>
    <col min="6" max="6" width="27.42578125" style="198" customWidth="1"/>
    <col min="7" max="7" width="32.7109375" style="198" customWidth="1"/>
    <col min="8" max="16384" width="9" style="21"/>
  </cols>
  <sheetData>
    <row r="1" spans="1:10" s="17" customFormat="1">
      <c r="A1" s="10" t="s">
        <v>0</v>
      </c>
    </row>
    <row r="2" spans="1:10" s="17" customFormat="1" ht="14.45" customHeight="1">
      <c r="A2" s="11" t="s">
        <v>1</v>
      </c>
      <c r="B2" s="7"/>
      <c r="C2" s="7"/>
      <c r="D2" s="7"/>
      <c r="E2" s="7"/>
      <c r="F2" s="7"/>
      <c r="G2" s="7"/>
    </row>
    <row r="3" spans="1:10" s="17" customFormat="1" ht="14.45" customHeight="1">
      <c r="A3" s="12" t="s">
        <v>2</v>
      </c>
      <c r="B3" s="7"/>
      <c r="C3" s="7"/>
      <c r="D3" s="7"/>
      <c r="E3" s="7"/>
      <c r="F3" s="7"/>
      <c r="G3" s="7"/>
    </row>
    <row r="4" spans="1:10" s="15" customFormat="1">
      <c r="A4" s="6"/>
      <c r="B4" s="6"/>
      <c r="C4" s="6"/>
      <c r="D4" s="6"/>
      <c r="E4" s="6"/>
      <c r="F4" s="6"/>
      <c r="G4" s="6"/>
      <c r="H4" s="6"/>
    </row>
    <row r="5" spans="1:10" s="15" customFormat="1">
      <c r="A5" s="351" t="s">
        <v>3</v>
      </c>
      <c r="B5" s="351"/>
      <c r="C5" s="351"/>
      <c r="D5" s="351"/>
      <c r="E5" s="351"/>
      <c r="F5" s="351"/>
      <c r="G5" s="351"/>
      <c r="H5" s="6"/>
    </row>
    <row r="6" spans="1:10" s="15" customFormat="1">
      <c r="A6" s="8"/>
      <c r="B6" s="8"/>
      <c r="C6" s="8"/>
      <c r="D6" s="8"/>
      <c r="E6" s="8"/>
      <c r="F6" s="8"/>
      <c r="G6" s="8"/>
      <c r="H6" s="6"/>
    </row>
    <row r="7" spans="1:10" s="15" customFormat="1">
      <c r="A7" s="13" t="s">
        <v>4</v>
      </c>
      <c r="B7" s="6" t="s">
        <v>5</v>
      </c>
      <c r="C7" s="3"/>
      <c r="D7" s="13" t="s">
        <v>6</v>
      </c>
      <c r="E7" s="17">
        <v>2025</v>
      </c>
      <c r="F7" s="3"/>
      <c r="G7" s="3"/>
      <c r="H7" s="6"/>
    </row>
    <row r="8" spans="1:10" s="15" customFormat="1">
      <c r="A8" s="14" t="s">
        <v>7</v>
      </c>
      <c r="B8" s="15" t="s">
        <v>8</v>
      </c>
      <c r="C8" s="9"/>
      <c r="D8" s="14"/>
      <c r="E8" s="9"/>
      <c r="F8" s="9"/>
      <c r="G8" s="9"/>
      <c r="H8" s="6"/>
    </row>
    <row r="9" spans="1:10" s="15" customFormat="1">
      <c r="A9" s="14" t="s">
        <v>9</v>
      </c>
      <c r="B9" s="16" t="s">
        <v>10</v>
      </c>
      <c r="C9" s="9"/>
      <c r="D9" s="9"/>
      <c r="E9" s="9"/>
      <c r="F9" s="9"/>
      <c r="G9" s="9"/>
      <c r="H9" s="6"/>
    </row>
    <row r="10" spans="1:10" s="15" customFormat="1">
      <c r="A10" s="14"/>
      <c r="B10" s="16"/>
      <c r="C10" s="9"/>
      <c r="D10" s="9"/>
      <c r="E10" s="9"/>
      <c r="F10" s="9"/>
      <c r="G10" s="9"/>
      <c r="H10" s="6"/>
    </row>
    <row r="11" spans="1:10" ht="15.75">
      <c r="A11" s="18" t="s">
        <v>283</v>
      </c>
      <c r="G11" s="18" t="s">
        <v>284</v>
      </c>
      <c r="H11" s="344"/>
      <c r="I11" s="344"/>
      <c r="J11" s="344"/>
    </row>
    <row r="12" spans="1:10" ht="21">
      <c r="A12" s="348" t="s">
        <v>3</v>
      </c>
      <c r="B12" s="348"/>
      <c r="C12" s="348"/>
      <c r="D12" s="348"/>
      <c r="E12" s="348"/>
      <c r="F12" s="348"/>
      <c r="G12" s="349" t="s">
        <v>285</v>
      </c>
      <c r="H12" s="349"/>
      <c r="I12" s="349"/>
      <c r="J12" s="349"/>
    </row>
    <row r="13" spans="1:10" ht="15" customHeight="1">
      <c r="A13" s="201"/>
      <c r="B13" s="201" t="s">
        <v>24</v>
      </c>
      <c r="C13" s="350" t="s">
        <v>286</v>
      </c>
      <c r="D13" s="350"/>
      <c r="E13" s="202"/>
      <c r="F13" s="202"/>
      <c r="G13" s="202"/>
      <c r="H13" s="202"/>
      <c r="I13" s="202"/>
      <c r="J13" s="202"/>
    </row>
    <row r="14" spans="1:10" ht="9" customHeight="1">
      <c r="A14" s="203"/>
      <c r="B14" s="204"/>
      <c r="C14" s="205"/>
      <c r="D14" s="203"/>
      <c r="E14" s="203"/>
      <c r="F14" s="203"/>
      <c r="G14" s="205"/>
    </row>
    <row r="15" spans="1:10" ht="15.75">
      <c r="A15" s="24" t="s">
        <v>287</v>
      </c>
      <c r="B15" s="196"/>
      <c r="C15" s="196"/>
      <c r="D15" s="18"/>
      <c r="E15" s="18"/>
      <c r="F15" s="18"/>
      <c r="G15" s="196"/>
    </row>
    <row r="16" spans="1:10" ht="4.5" customHeight="1">
      <c r="A16" s="24"/>
      <c r="B16" s="206"/>
      <c r="C16" s="18"/>
      <c r="D16" s="18"/>
      <c r="E16" s="18"/>
      <c r="F16" s="18"/>
      <c r="G16" s="18"/>
    </row>
    <row r="17" spans="1:13" s="30" customFormat="1" ht="13.5" customHeight="1">
      <c r="A17" s="26"/>
      <c r="B17" s="27"/>
      <c r="C17" s="28" t="s">
        <v>27</v>
      </c>
      <c r="D17" s="339" t="s">
        <v>28</v>
      </c>
      <c r="E17" s="340"/>
      <c r="F17" s="341"/>
      <c r="G17" s="27" t="s">
        <v>29</v>
      </c>
    </row>
    <row r="18" spans="1:13" s="30" customFormat="1" ht="13.5" customHeight="1">
      <c r="A18" s="31" t="s">
        <v>288</v>
      </c>
      <c r="B18" s="32" t="s">
        <v>31</v>
      </c>
      <c r="C18" s="33" t="s">
        <v>32</v>
      </c>
      <c r="D18" s="34" t="s">
        <v>33</v>
      </c>
      <c r="E18" s="34" t="s">
        <v>34</v>
      </c>
      <c r="F18" s="34" t="s">
        <v>35</v>
      </c>
      <c r="G18" s="32" t="s">
        <v>36</v>
      </c>
    </row>
    <row r="19" spans="1:13" ht="16.5" customHeight="1" thickBot="1">
      <c r="A19" s="207"/>
      <c r="B19" s="33"/>
      <c r="C19" s="33">
        <v>2023</v>
      </c>
      <c r="D19" s="208" t="s">
        <v>289</v>
      </c>
      <c r="E19" s="208" t="s">
        <v>290</v>
      </c>
      <c r="F19" s="27"/>
      <c r="G19" s="32">
        <v>2025</v>
      </c>
    </row>
    <row r="20" spans="1:13" ht="14.25" customHeight="1">
      <c r="A20" s="209" t="s">
        <v>291</v>
      </c>
      <c r="B20" s="210"/>
      <c r="C20" s="211"/>
      <c r="D20" s="47"/>
      <c r="E20" s="46"/>
      <c r="F20" s="46"/>
      <c r="G20" s="211"/>
      <c r="M20" s="42"/>
    </row>
    <row r="21" spans="1:13" ht="15.75">
      <c r="A21" s="51" t="s">
        <v>292</v>
      </c>
      <c r="B21" s="44" t="s">
        <v>293</v>
      </c>
      <c r="C21" s="212">
        <v>4357757.2</v>
      </c>
      <c r="D21" s="213">
        <v>2328294.62</v>
      </c>
      <c r="E21" s="214">
        <f t="shared" ref="E21:E39" si="0">F21-D21</f>
        <v>2421161.38</v>
      </c>
      <c r="F21" s="215">
        <v>4749456</v>
      </c>
      <c r="G21" s="215">
        <v>5334192</v>
      </c>
    </row>
    <row r="22" spans="1:13" ht="15.75">
      <c r="A22" s="51" t="s">
        <v>294</v>
      </c>
      <c r="B22" s="216" t="s">
        <v>295</v>
      </c>
      <c r="C22" s="212">
        <v>349010</v>
      </c>
      <c r="D22" s="213">
        <v>197540</v>
      </c>
      <c r="E22" s="214">
        <f t="shared" si="0"/>
        <v>227460</v>
      </c>
      <c r="F22" s="215">
        <v>425000</v>
      </c>
      <c r="G22" s="215">
        <v>490000</v>
      </c>
    </row>
    <row r="23" spans="1:13" ht="15.75">
      <c r="A23" s="54" t="s">
        <v>296</v>
      </c>
      <c r="B23" s="44" t="s">
        <v>297</v>
      </c>
      <c r="C23" s="212">
        <v>445000</v>
      </c>
      <c r="D23" s="213">
        <v>233000</v>
      </c>
      <c r="E23" s="214">
        <f t="shared" si="0"/>
        <v>247000</v>
      </c>
      <c r="F23" s="215">
        <v>480000</v>
      </c>
      <c r="G23" s="215">
        <v>480000</v>
      </c>
    </row>
    <row r="24" spans="1:13" ht="15.75">
      <c r="A24" s="54" t="s">
        <v>298</v>
      </c>
      <c r="B24" s="53" t="s">
        <v>299</v>
      </c>
      <c r="C24" s="217">
        <v>81000</v>
      </c>
      <c r="D24" s="213">
        <v>40500</v>
      </c>
      <c r="E24" s="214">
        <f t="shared" si="0"/>
        <v>40500</v>
      </c>
      <c r="F24" s="215">
        <v>81000</v>
      </c>
      <c r="G24" s="215">
        <v>96000</v>
      </c>
    </row>
    <row r="25" spans="1:13" ht="15.75">
      <c r="A25" s="54" t="s">
        <v>300</v>
      </c>
      <c r="B25" s="53" t="s">
        <v>301</v>
      </c>
      <c r="C25" s="217">
        <v>81000</v>
      </c>
      <c r="D25" s="213">
        <v>40500</v>
      </c>
      <c r="E25" s="214">
        <f t="shared" si="0"/>
        <v>40500</v>
      </c>
      <c r="F25" s="215">
        <v>81000</v>
      </c>
      <c r="G25" s="215">
        <v>96000</v>
      </c>
    </row>
    <row r="26" spans="1:13" ht="15.75">
      <c r="A26" s="54" t="s">
        <v>302</v>
      </c>
      <c r="B26" s="53" t="s">
        <v>303</v>
      </c>
      <c r="C26" s="217">
        <v>108000</v>
      </c>
      <c r="D26" s="213">
        <v>120000</v>
      </c>
      <c r="E26" s="214">
        <f t="shared" si="0"/>
        <v>0</v>
      </c>
      <c r="F26" s="215">
        <v>120000</v>
      </c>
      <c r="G26" s="215">
        <v>140000</v>
      </c>
    </row>
    <row r="27" spans="1:13" ht="15.75">
      <c r="A27" s="54" t="s">
        <v>109</v>
      </c>
      <c r="B27" s="53" t="s">
        <v>304</v>
      </c>
      <c r="C27" s="217">
        <v>24000</v>
      </c>
      <c r="D27" s="213">
        <v>24000</v>
      </c>
      <c r="E27" s="214">
        <f t="shared" si="0"/>
        <v>0</v>
      </c>
      <c r="F27" s="215">
        <v>24000</v>
      </c>
      <c r="G27" s="215">
        <v>28000</v>
      </c>
    </row>
    <row r="28" spans="1:13" ht="15.75">
      <c r="A28" s="54" t="s">
        <v>115</v>
      </c>
      <c r="B28" s="53" t="s">
        <v>305</v>
      </c>
      <c r="C28" s="217">
        <v>0</v>
      </c>
      <c r="D28" s="213">
        <v>0</v>
      </c>
      <c r="E28" s="214">
        <f t="shared" si="0"/>
        <v>4147</v>
      </c>
      <c r="F28" s="215">
        <v>4147</v>
      </c>
      <c r="G28" s="215">
        <v>4452</v>
      </c>
    </row>
    <row r="29" spans="1:13" ht="15.75">
      <c r="A29" s="54" t="s">
        <v>306</v>
      </c>
      <c r="B29" s="53" t="s">
        <v>307</v>
      </c>
      <c r="C29" s="217">
        <v>120000</v>
      </c>
      <c r="D29" s="213">
        <v>0</v>
      </c>
      <c r="E29" s="214">
        <f t="shared" si="0"/>
        <v>120000</v>
      </c>
      <c r="F29" s="215">
        <v>120000</v>
      </c>
      <c r="G29" s="215">
        <v>120000</v>
      </c>
    </row>
    <row r="30" spans="1:13" ht="15.75">
      <c r="A30" s="54" t="s">
        <v>308</v>
      </c>
      <c r="B30" s="53" t="s">
        <v>120</v>
      </c>
      <c r="C30" s="217">
        <v>96000</v>
      </c>
      <c r="D30" s="213">
        <v>111000</v>
      </c>
      <c r="E30" s="214">
        <f t="shared" si="0"/>
        <v>189000</v>
      </c>
      <c r="F30" s="215">
        <v>300000</v>
      </c>
      <c r="G30" s="215">
        <v>340000</v>
      </c>
    </row>
    <row r="31" spans="1:13" ht="15.75">
      <c r="A31" s="54" t="s">
        <v>309</v>
      </c>
      <c r="B31" s="53" t="s">
        <v>310</v>
      </c>
      <c r="C31" s="217">
        <v>55000</v>
      </c>
      <c r="D31" s="213">
        <v>0</v>
      </c>
      <c r="E31" s="214">
        <f t="shared" si="0"/>
        <v>35000</v>
      </c>
      <c r="F31" s="215">
        <v>35000</v>
      </c>
      <c r="G31" s="215">
        <v>35000</v>
      </c>
    </row>
    <row r="32" spans="1:13" ht="15.75">
      <c r="A32" s="54" t="s">
        <v>311</v>
      </c>
      <c r="B32" s="53" t="s">
        <v>124</v>
      </c>
      <c r="C32" s="217">
        <v>412858</v>
      </c>
      <c r="D32" s="213">
        <v>0</v>
      </c>
      <c r="E32" s="214">
        <f t="shared" si="0"/>
        <v>431204</v>
      </c>
      <c r="F32" s="215">
        <v>431204</v>
      </c>
      <c r="G32" s="215">
        <v>474436</v>
      </c>
    </row>
    <row r="33" spans="1:13" ht="15.75">
      <c r="A33" s="54" t="s">
        <v>312</v>
      </c>
      <c r="B33" s="53" t="s">
        <v>126</v>
      </c>
      <c r="C33" s="217">
        <v>120000</v>
      </c>
      <c r="D33" s="213">
        <v>0</v>
      </c>
      <c r="E33" s="214">
        <f t="shared" si="0"/>
        <v>120000</v>
      </c>
      <c r="F33" s="215">
        <v>120000</v>
      </c>
      <c r="G33" s="215">
        <v>120000</v>
      </c>
    </row>
    <row r="34" spans="1:13" ht="15.75">
      <c r="A34" s="54" t="s">
        <v>313</v>
      </c>
      <c r="B34" s="53" t="s">
        <v>314</v>
      </c>
      <c r="C34" s="217">
        <v>375624</v>
      </c>
      <c r="D34" s="213">
        <v>413563</v>
      </c>
      <c r="E34" s="214">
        <f t="shared" si="0"/>
        <v>17641</v>
      </c>
      <c r="F34" s="215">
        <v>431204</v>
      </c>
      <c r="G34" s="215">
        <v>474436</v>
      </c>
    </row>
    <row r="35" spans="1:13" ht="15.75">
      <c r="A35" s="54" t="s">
        <v>315</v>
      </c>
      <c r="B35" s="53" t="s">
        <v>130</v>
      </c>
      <c r="C35" s="217"/>
      <c r="D35" s="213"/>
      <c r="E35" s="214"/>
      <c r="F35" s="215"/>
      <c r="G35" s="215">
        <v>140000</v>
      </c>
    </row>
    <row r="36" spans="1:13" ht="15.75">
      <c r="A36" s="54" t="s">
        <v>316</v>
      </c>
      <c r="B36" s="53" t="s">
        <v>317</v>
      </c>
      <c r="C36" s="217">
        <v>519095.67</v>
      </c>
      <c r="D36" s="213">
        <v>279395.34999999998</v>
      </c>
      <c r="E36" s="214">
        <f t="shared" si="0"/>
        <v>290539.65000000002</v>
      </c>
      <c r="F36" s="215">
        <v>569935</v>
      </c>
      <c r="G36" s="215">
        <v>640103</v>
      </c>
    </row>
    <row r="37" spans="1:13" ht="15.75">
      <c r="A37" s="54" t="s">
        <v>318</v>
      </c>
      <c r="B37" s="53" t="s">
        <v>319</v>
      </c>
      <c r="C37" s="217">
        <v>27240.080000000002</v>
      </c>
      <c r="D37" s="213">
        <v>25620</v>
      </c>
      <c r="E37" s="214">
        <f t="shared" si="0"/>
        <v>69370</v>
      </c>
      <c r="F37" s="215">
        <v>94990</v>
      </c>
      <c r="G37" s="215">
        <v>106683</v>
      </c>
    </row>
    <row r="38" spans="1:13" ht="15.75">
      <c r="A38" s="54" t="s">
        <v>320</v>
      </c>
      <c r="B38" s="53" t="s">
        <v>321</v>
      </c>
      <c r="C38" s="217">
        <v>81663.7</v>
      </c>
      <c r="D38" s="213">
        <v>62008.5</v>
      </c>
      <c r="E38" s="214">
        <f t="shared" si="0"/>
        <v>175464.5</v>
      </c>
      <c r="F38" s="215">
        <v>237473</v>
      </c>
      <c r="G38" s="215">
        <v>266910</v>
      </c>
    </row>
    <row r="39" spans="1:13" ht="15.75">
      <c r="A39" s="54" t="s">
        <v>322</v>
      </c>
      <c r="B39" s="53" t="s">
        <v>323</v>
      </c>
      <c r="C39" s="217">
        <v>22250</v>
      </c>
      <c r="D39" s="213">
        <v>11700</v>
      </c>
      <c r="E39" s="214">
        <f t="shared" si="0"/>
        <v>35795</v>
      </c>
      <c r="F39" s="215">
        <v>47495</v>
      </c>
      <c r="G39" s="215">
        <v>53342</v>
      </c>
    </row>
    <row r="40" spans="1:13" ht="20.25">
      <c r="A40" s="52" t="s">
        <v>324</v>
      </c>
      <c r="B40" s="53"/>
      <c r="C40" s="218">
        <f>SUM(C21:C39)</f>
        <v>7275498.6500000004</v>
      </c>
      <c r="D40" s="219">
        <f>SUM(D21:D39)</f>
        <v>3887121.47</v>
      </c>
      <c r="E40" s="219">
        <f>SUM(E21:E39)</f>
        <v>4464782.5299999993</v>
      </c>
      <c r="F40" s="220">
        <f>SUM(F21:F39)</f>
        <v>8351904</v>
      </c>
      <c r="G40" s="220">
        <f>SUM(G21:G39)</f>
        <v>9439554</v>
      </c>
      <c r="H40" s="221">
        <v>1</v>
      </c>
      <c r="M40" s="60"/>
    </row>
    <row r="41" spans="1:13" ht="12.75" customHeight="1">
      <c r="A41" s="52" t="s">
        <v>325</v>
      </c>
      <c r="B41" s="53"/>
      <c r="C41" s="55"/>
      <c r="D41" s="50"/>
      <c r="E41" s="47"/>
      <c r="F41" s="213"/>
      <c r="G41" s="215"/>
    </row>
    <row r="42" spans="1:13" ht="17.25" customHeight="1">
      <c r="A42" s="54" t="s">
        <v>326</v>
      </c>
      <c r="B42" s="67" t="s">
        <v>327</v>
      </c>
      <c r="C42" s="55">
        <v>354024.63</v>
      </c>
      <c r="D42" s="213">
        <v>132401</v>
      </c>
      <c r="E42" s="213">
        <f t="shared" ref="E42:E50" si="1">F42-D42</f>
        <v>267599</v>
      </c>
      <c r="F42" s="215">
        <v>400000</v>
      </c>
      <c r="G42" s="215">
        <v>400000</v>
      </c>
    </row>
    <row r="43" spans="1:13" ht="15.75">
      <c r="A43" s="54" t="s">
        <v>328</v>
      </c>
      <c r="B43" s="53" t="s">
        <v>329</v>
      </c>
      <c r="C43" s="55">
        <v>594971.91</v>
      </c>
      <c r="D43" s="213">
        <v>400000</v>
      </c>
      <c r="E43" s="213">
        <f t="shared" si="1"/>
        <v>0</v>
      </c>
      <c r="F43" s="215">
        <v>400000</v>
      </c>
      <c r="G43" s="215">
        <v>400000</v>
      </c>
    </row>
    <row r="44" spans="1:13" ht="15.75">
      <c r="A44" s="54" t="s">
        <v>330</v>
      </c>
      <c r="B44" s="53" t="s">
        <v>331</v>
      </c>
      <c r="C44" s="55">
        <v>0</v>
      </c>
      <c r="D44" s="213">
        <v>199335</v>
      </c>
      <c r="E44" s="213">
        <f t="shared" si="1"/>
        <v>665</v>
      </c>
      <c r="F44" s="215">
        <v>200000</v>
      </c>
      <c r="G44" s="215">
        <v>200000</v>
      </c>
    </row>
    <row r="45" spans="1:13" ht="15.75">
      <c r="A45" s="54" t="s">
        <v>332</v>
      </c>
      <c r="B45" s="53" t="s">
        <v>333</v>
      </c>
      <c r="C45" s="55">
        <v>240410.98</v>
      </c>
      <c r="D45" s="213">
        <v>102684.62</v>
      </c>
      <c r="E45" s="213">
        <f t="shared" si="1"/>
        <v>107315.38</v>
      </c>
      <c r="F45" s="215">
        <v>210000</v>
      </c>
      <c r="G45" s="215">
        <v>210000</v>
      </c>
    </row>
    <row r="46" spans="1:13" ht="15.75">
      <c r="A46" s="54" t="s">
        <v>334</v>
      </c>
      <c r="B46" s="53" t="s">
        <v>188</v>
      </c>
      <c r="C46" s="55">
        <v>760504.27</v>
      </c>
      <c r="D46" s="213">
        <v>341204.5</v>
      </c>
      <c r="E46" s="213">
        <f t="shared" si="1"/>
        <v>158795.5</v>
      </c>
      <c r="F46" s="215">
        <v>500000</v>
      </c>
      <c r="G46" s="215">
        <v>500000</v>
      </c>
    </row>
    <row r="47" spans="1:13" ht="15.75">
      <c r="A47" s="54" t="s">
        <v>335</v>
      </c>
      <c r="B47" s="53" t="s">
        <v>190</v>
      </c>
      <c r="C47" s="55">
        <v>200000</v>
      </c>
      <c r="D47" s="213">
        <v>30000</v>
      </c>
      <c r="E47" s="213">
        <f t="shared" si="1"/>
        <v>370000</v>
      </c>
      <c r="F47" s="215">
        <v>400000</v>
      </c>
      <c r="G47" s="215">
        <v>400000</v>
      </c>
    </row>
    <row r="48" spans="1:13" ht="15.75">
      <c r="A48" s="54" t="s">
        <v>336</v>
      </c>
      <c r="B48" s="53" t="s">
        <v>337</v>
      </c>
      <c r="C48" s="55">
        <v>0</v>
      </c>
      <c r="D48" s="213">
        <v>0</v>
      </c>
      <c r="E48" s="213">
        <f t="shared" si="1"/>
        <v>36392</v>
      </c>
      <c r="F48" s="215">
        <v>36392</v>
      </c>
      <c r="G48" s="215">
        <v>35274</v>
      </c>
    </row>
    <row r="49" spans="1:8" ht="15.75">
      <c r="A49" s="54" t="s">
        <v>338</v>
      </c>
      <c r="B49" s="53" t="s">
        <v>339</v>
      </c>
      <c r="C49" s="55">
        <v>76802</v>
      </c>
      <c r="D49" s="213">
        <v>27010</v>
      </c>
      <c r="E49" s="213">
        <f t="shared" si="1"/>
        <v>122990</v>
      </c>
      <c r="F49" s="215">
        <v>150000</v>
      </c>
      <c r="G49" s="215">
        <v>150000</v>
      </c>
    </row>
    <row r="50" spans="1:8" ht="15.75">
      <c r="A50" s="54" t="s">
        <v>340</v>
      </c>
      <c r="B50" s="53" t="s">
        <v>341</v>
      </c>
      <c r="C50" s="222">
        <v>4971209.6500000004</v>
      </c>
      <c r="D50" s="213">
        <v>1886309</v>
      </c>
      <c r="E50" s="213">
        <f t="shared" si="1"/>
        <v>115563</v>
      </c>
      <c r="F50" s="215">
        <v>2001872</v>
      </c>
      <c r="G50" s="215">
        <v>3000000</v>
      </c>
    </row>
    <row r="51" spans="1:8" ht="15.75">
      <c r="A51" s="54"/>
      <c r="B51" s="53"/>
      <c r="C51" s="55"/>
      <c r="D51" s="213"/>
      <c r="E51" s="213"/>
      <c r="F51" s="47"/>
      <c r="G51" s="215"/>
    </row>
    <row r="52" spans="1:8" ht="15.75">
      <c r="A52" s="52" t="s">
        <v>342</v>
      </c>
      <c r="B52" s="53"/>
      <c r="C52" s="63">
        <f>SUM(C42:C50)</f>
        <v>7197923.4400000004</v>
      </c>
      <c r="D52" s="219">
        <f>SUM(D42:D50)</f>
        <v>3118944.12</v>
      </c>
      <c r="E52" s="223">
        <f>SUM(E42:E50)</f>
        <v>1179319.8799999999</v>
      </c>
      <c r="F52" s="219">
        <f>SUM(F42:F50)</f>
        <v>4298264</v>
      </c>
      <c r="G52" s="220">
        <f>SUM(G42:G51)</f>
        <v>5295274</v>
      </c>
    </row>
    <row r="53" spans="1:8" ht="15.75">
      <c r="A53" s="52" t="s">
        <v>343</v>
      </c>
      <c r="B53" s="53"/>
      <c r="C53" s="224"/>
      <c r="D53" s="50"/>
      <c r="E53" s="225"/>
      <c r="F53" s="225"/>
      <c r="G53" s="215"/>
    </row>
    <row r="54" spans="1:8" ht="15.75">
      <c r="A54" s="54" t="s">
        <v>344</v>
      </c>
      <c r="B54" s="53" t="s">
        <v>345</v>
      </c>
      <c r="C54" s="55">
        <v>8913224</v>
      </c>
      <c r="D54" s="55">
        <v>0</v>
      </c>
      <c r="E54" s="226">
        <f>F54-D54</f>
        <v>3000000</v>
      </c>
      <c r="F54" s="227">
        <v>3000000</v>
      </c>
      <c r="G54" s="228">
        <v>3000000</v>
      </c>
    </row>
    <row r="55" spans="1:8" ht="15.75">
      <c r="A55" s="54" t="s">
        <v>346</v>
      </c>
      <c r="B55" s="53"/>
      <c r="C55" s="229">
        <f>SUM(C54)</f>
        <v>8913224</v>
      </c>
      <c r="D55" s="223">
        <f>SUM(D54)</f>
        <v>0</v>
      </c>
      <c r="E55" s="230">
        <f>SUM(E54)</f>
        <v>3000000</v>
      </c>
      <c r="F55" s="223">
        <f>SUM(F54)</f>
        <v>3000000</v>
      </c>
      <c r="G55" s="231">
        <f>SUM(G54)</f>
        <v>3000000</v>
      </c>
    </row>
    <row r="56" spans="1:8" ht="16.5" thickBot="1">
      <c r="A56" s="54"/>
      <c r="B56" s="53"/>
      <c r="C56" s="55"/>
      <c r="D56" s="50"/>
      <c r="E56" s="47"/>
      <c r="F56" s="47"/>
      <c r="G56" s="215"/>
    </row>
    <row r="57" spans="1:8" ht="17.25" thickTop="1" thickBot="1">
      <c r="A57" s="93" t="s">
        <v>347</v>
      </c>
      <c r="B57" s="232"/>
      <c r="C57" s="233">
        <f>SUM(C40,C52,C55)</f>
        <v>23386646.09</v>
      </c>
      <c r="D57" s="81">
        <f>D40+D52+D55</f>
        <v>7006065.5899999999</v>
      </c>
      <c r="E57" s="234">
        <f>E40+E52+E55</f>
        <v>8644102.4100000001</v>
      </c>
      <c r="F57" s="235">
        <f>SUM(F55,F52,F40)</f>
        <v>15650168</v>
      </c>
      <c r="G57" s="234">
        <f>SUM(G55,G52,G40)</f>
        <v>17734828</v>
      </c>
    </row>
    <row r="58" spans="1:8" ht="16.5" thickTop="1" thickBot="1">
      <c r="A58" s="165"/>
      <c r="B58" s="99"/>
      <c r="C58" s="236"/>
      <c r="D58" s="237"/>
      <c r="E58" s="99"/>
      <c r="F58" s="238"/>
      <c r="G58" s="99"/>
    </row>
    <row r="59" spans="1:8" ht="16.5" thickTop="1">
      <c r="A59" s="19" t="s">
        <v>348</v>
      </c>
      <c r="B59" s="18"/>
      <c r="C59" s="19" t="s">
        <v>349</v>
      </c>
      <c r="D59" s="18"/>
      <c r="E59" s="239"/>
      <c r="F59" s="239"/>
      <c r="G59" s="187" t="s">
        <v>350</v>
      </c>
      <c r="H59" s="20"/>
    </row>
    <row r="60" spans="1:8" ht="15.75">
      <c r="A60" s="19"/>
      <c r="B60" s="18"/>
      <c r="C60" s="19"/>
      <c r="D60" s="18"/>
      <c r="E60" s="18"/>
      <c r="F60" s="18"/>
      <c r="G60" s="19"/>
      <c r="H60" s="20"/>
    </row>
    <row r="61" spans="1:8" ht="15.75">
      <c r="A61" s="25" t="s">
        <v>351</v>
      </c>
      <c r="B61" s="18"/>
      <c r="C61" s="25" t="s">
        <v>352</v>
      </c>
      <c r="D61" s="18"/>
      <c r="E61" s="18"/>
      <c r="F61" s="18"/>
      <c r="G61" s="25" t="s">
        <v>281</v>
      </c>
      <c r="H61" s="20"/>
    </row>
    <row r="62" spans="1:8" ht="15.75">
      <c r="A62" s="196" t="s">
        <v>353</v>
      </c>
      <c r="B62" s="18"/>
      <c r="C62" s="196" t="s">
        <v>13</v>
      </c>
      <c r="D62" s="18"/>
      <c r="E62" s="18"/>
      <c r="F62" s="18"/>
      <c r="G62" s="196" t="s">
        <v>14</v>
      </c>
      <c r="H62" s="20"/>
    </row>
    <row r="63" spans="1:8" ht="15.75">
      <c r="A63" s="200"/>
      <c r="B63" s="18"/>
      <c r="C63" s="200"/>
      <c r="D63" s="18"/>
      <c r="E63" s="18"/>
      <c r="F63" s="18"/>
      <c r="G63" s="200"/>
      <c r="H63" s="20"/>
    </row>
    <row r="64" spans="1:8" ht="15.75">
      <c r="A64" s="24"/>
      <c r="B64" s="206"/>
      <c r="C64" s="18"/>
      <c r="D64" s="18"/>
      <c r="E64" s="18"/>
      <c r="F64" s="18"/>
      <c r="G64" s="18"/>
    </row>
    <row r="65" spans="1:8" ht="15.75">
      <c r="A65" s="26"/>
      <c r="B65" s="27"/>
      <c r="C65" s="28" t="s">
        <v>27</v>
      </c>
      <c r="D65" s="339" t="s">
        <v>28</v>
      </c>
      <c r="E65" s="340"/>
      <c r="F65" s="341"/>
      <c r="G65" s="27" t="s">
        <v>29</v>
      </c>
      <c r="H65" s="30"/>
    </row>
    <row r="66" spans="1:8" ht="15.75">
      <c r="A66" s="31" t="s">
        <v>288</v>
      </c>
      <c r="B66" s="32" t="s">
        <v>31</v>
      </c>
      <c r="C66" s="33" t="s">
        <v>32</v>
      </c>
      <c r="D66" s="34" t="s">
        <v>33</v>
      </c>
      <c r="E66" s="34" t="s">
        <v>34</v>
      </c>
      <c r="F66" s="34" t="s">
        <v>35</v>
      </c>
      <c r="G66" s="32" t="s">
        <v>36</v>
      </c>
      <c r="H66" s="30"/>
    </row>
    <row r="67" spans="1:8" ht="16.5" thickBot="1">
      <c r="A67" s="207"/>
      <c r="B67" s="33"/>
      <c r="C67" s="207">
        <v>2023</v>
      </c>
      <c r="D67" s="208" t="s">
        <v>289</v>
      </c>
      <c r="E67" s="208" t="s">
        <v>290</v>
      </c>
      <c r="F67" s="27"/>
      <c r="G67" s="32">
        <v>2025</v>
      </c>
    </row>
    <row r="68" spans="1:8" ht="15.75">
      <c r="A68" s="209" t="s">
        <v>354</v>
      </c>
      <c r="B68" s="211"/>
      <c r="C68" s="44"/>
      <c r="D68" s="47"/>
      <c r="E68" s="46"/>
      <c r="F68" s="240"/>
      <c r="G68" s="240"/>
    </row>
    <row r="69" spans="1:8" ht="15.75">
      <c r="A69" s="51" t="s">
        <v>355</v>
      </c>
      <c r="B69" s="44" t="s">
        <v>203</v>
      </c>
      <c r="C69" s="212">
        <v>25768579.879999999</v>
      </c>
      <c r="D69" s="213">
        <v>561300</v>
      </c>
      <c r="E69" s="214">
        <f>F69-D69</f>
        <v>26816374.600000001</v>
      </c>
      <c r="F69" s="215">
        <v>27377674.600000001</v>
      </c>
      <c r="G69" s="215">
        <v>32529251.800000001</v>
      </c>
    </row>
    <row r="70" spans="1:8" ht="15.75">
      <c r="A70" s="51" t="s">
        <v>356</v>
      </c>
      <c r="B70" s="216" t="s">
        <v>357</v>
      </c>
      <c r="C70" s="212">
        <v>3476471.6</v>
      </c>
      <c r="D70" s="213">
        <v>87750</v>
      </c>
      <c r="E70" s="214">
        <f>F70-D70</f>
        <v>7160668.6500000004</v>
      </c>
      <c r="F70" s="215">
        <v>7248418.6500000004</v>
      </c>
      <c r="G70" s="215">
        <v>9232562.9499999993</v>
      </c>
    </row>
    <row r="71" spans="1:8" ht="15.75">
      <c r="A71" s="52" t="s">
        <v>358</v>
      </c>
      <c r="B71" s="44"/>
      <c r="C71" s="212"/>
      <c r="D71" s="213"/>
      <c r="E71" s="214"/>
      <c r="F71" s="215"/>
      <c r="G71" s="215"/>
    </row>
    <row r="72" spans="1:8" ht="15.75">
      <c r="A72" s="54" t="s">
        <v>359</v>
      </c>
      <c r="B72" s="53" t="s">
        <v>207</v>
      </c>
      <c r="C72" s="217">
        <v>245330</v>
      </c>
      <c r="D72" s="213">
        <v>110257</v>
      </c>
      <c r="E72" s="214">
        <f>F72-D72</f>
        <v>139743</v>
      </c>
      <c r="F72" s="215">
        <v>250000</v>
      </c>
      <c r="G72" s="215">
        <v>500000</v>
      </c>
    </row>
    <row r="73" spans="1:8" ht="15.75">
      <c r="A73" s="54" t="s">
        <v>360</v>
      </c>
      <c r="B73" s="53" t="s">
        <v>209</v>
      </c>
      <c r="C73" s="71" t="s">
        <v>40</v>
      </c>
      <c r="D73" s="71" t="s">
        <v>40</v>
      </c>
      <c r="E73" s="71">
        <f>F73</f>
        <v>20000</v>
      </c>
      <c r="F73" s="215">
        <v>20000</v>
      </c>
      <c r="G73" s="215">
        <v>20000</v>
      </c>
    </row>
    <row r="74" spans="1:8" ht="15.75">
      <c r="A74" s="54" t="s">
        <v>361</v>
      </c>
      <c r="B74" s="53" t="s">
        <v>211</v>
      </c>
      <c r="C74" s="217">
        <v>1128447.68</v>
      </c>
      <c r="D74" s="213">
        <v>344321.94</v>
      </c>
      <c r="E74" s="214">
        <f>F74-D74</f>
        <v>1024561.79</v>
      </c>
      <c r="F74" s="215">
        <v>1368883.73</v>
      </c>
      <c r="G74" s="215">
        <v>1626462.59</v>
      </c>
    </row>
    <row r="75" spans="1:8" ht="15.75">
      <c r="A75" s="54" t="s">
        <v>362</v>
      </c>
      <c r="B75" s="53" t="s">
        <v>363</v>
      </c>
      <c r="C75" s="217">
        <v>1245248.57</v>
      </c>
      <c r="D75" s="213">
        <v>466197.31</v>
      </c>
      <c r="E75" s="214">
        <f>F75-D75</f>
        <v>902686.41999999993</v>
      </c>
      <c r="F75" s="215">
        <v>1368883.73</v>
      </c>
      <c r="G75" s="215">
        <v>1626462.59</v>
      </c>
    </row>
    <row r="76" spans="1:8" ht="15.75">
      <c r="A76" s="54" t="s">
        <v>364</v>
      </c>
      <c r="B76" s="53" t="s">
        <v>365</v>
      </c>
      <c r="C76" s="217">
        <v>276597.56</v>
      </c>
      <c r="D76" s="213">
        <v>125385.15</v>
      </c>
      <c r="E76" s="214">
        <f>F76-D76</f>
        <v>124614.85</v>
      </c>
      <c r="F76" s="215">
        <v>250000</v>
      </c>
      <c r="G76" s="215">
        <v>280000</v>
      </c>
    </row>
    <row r="77" spans="1:8" ht="15.75">
      <c r="A77" s="54" t="s">
        <v>366</v>
      </c>
      <c r="B77" s="53" t="s">
        <v>367</v>
      </c>
      <c r="C77" s="71" t="s">
        <v>40</v>
      </c>
      <c r="D77" s="71" t="s">
        <v>40</v>
      </c>
      <c r="E77" s="71" t="s">
        <v>40</v>
      </c>
      <c r="F77" s="71" t="s">
        <v>40</v>
      </c>
      <c r="G77" s="215">
        <v>300000</v>
      </c>
    </row>
    <row r="78" spans="1:8" ht="15.75">
      <c r="A78" s="54" t="s">
        <v>368</v>
      </c>
      <c r="B78" s="53" t="s">
        <v>219</v>
      </c>
      <c r="C78" s="71">
        <v>58711.68</v>
      </c>
      <c r="D78" s="71">
        <v>61117.120000000003</v>
      </c>
      <c r="E78" s="71">
        <f>F78-D78</f>
        <v>638882.88</v>
      </c>
      <c r="F78" s="71">
        <v>700000</v>
      </c>
      <c r="G78" s="215">
        <v>200000</v>
      </c>
    </row>
    <row r="79" spans="1:8" ht="15.75">
      <c r="A79" s="54" t="s">
        <v>369</v>
      </c>
      <c r="B79" s="53" t="s">
        <v>221</v>
      </c>
      <c r="C79" s="217">
        <v>2737462.83</v>
      </c>
      <c r="D79" s="213">
        <v>1870988.54</v>
      </c>
      <c r="E79" s="214">
        <f>F79-D79</f>
        <v>129011.45999999996</v>
      </c>
      <c r="F79" s="215">
        <v>2000000</v>
      </c>
      <c r="G79" s="215">
        <v>2000000</v>
      </c>
    </row>
    <row r="80" spans="1:8" ht="15.75">
      <c r="A80" s="54" t="s">
        <v>370</v>
      </c>
      <c r="B80" s="53" t="s">
        <v>371</v>
      </c>
      <c r="C80" s="71" t="s">
        <v>40</v>
      </c>
      <c r="D80" s="71" t="s">
        <v>40</v>
      </c>
      <c r="E80" s="71" t="s">
        <v>40</v>
      </c>
      <c r="F80" s="71" t="s">
        <v>40</v>
      </c>
      <c r="G80" s="215">
        <v>158981.07</v>
      </c>
    </row>
    <row r="81" spans="1:8" ht="15.75">
      <c r="A81" s="54" t="s">
        <v>372</v>
      </c>
      <c r="B81" s="53" t="s">
        <v>225</v>
      </c>
      <c r="C81" s="217">
        <v>1324345.95</v>
      </c>
      <c r="D81" s="213">
        <v>14800</v>
      </c>
      <c r="E81" s="214">
        <f>F81-D81</f>
        <v>1485200</v>
      </c>
      <c r="F81" s="215">
        <v>1500000</v>
      </c>
      <c r="G81" s="215">
        <v>1500000</v>
      </c>
    </row>
    <row r="82" spans="1:8" ht="15.75">
      <c r="A82" s="54" t="s">
        <v>373</v>
      </c>
      <c r="B82" s="53"/>
      <c r="C82" s="217">
        <v>1772308.16</v>
      </c>
      <c r="D82" s="71" t="s">
        <v>40</v>
      </c>
      <c r="E82" s="71" t="s">
        <v>40</v>
      </c>
      <c r="F82" s="71" t="s">
        <v>40</v>
      </c>
      <c r="G82" s="71" t="s">
        <v>257</v>
      </c>
    </row>
    <row r="83" spans="1:8" ht="15.75">
      <c r="A83" s="54" t="s">
        <v>374</v>
      </c>
      <c r="B83" s="53" t="s">
        <v>227</v>
      </c>
      <c r="C83" s="71" t="s">
        <v>40</v>
      </c>
      <c r="D83" s="71">
        <v>28847</v>
      </c>
      <c r="E83" s="71">
        <f>F83-D83</f>
        <v>971153</v>
      </c>
      <c r="F83" s="215">
        <v>1000000</v>
      </c>
      <c r="G83" s="241" t="s">
        <v>40</v>
      </c>
    </row>
    <row r="84" spans="1:8" ht="15.75">
      <c r="A84" s="54" t="s">
        <v>375</v>
      </c>
      <c r="B84" s="53" t="s">
        <v>229</v>
      </c>
      <c r="C84" s="217"/>
      <c r="D84" s="213"/>
      <c r="E84" s="214"/>
      <c r="F84" s="215"/>
      <c r="G84" s="215"/>
    </row>
    <row r="85" spans="1:8" ht="15.75">
      <c r="A85" s="54" t="s">
        <v>376</v>
      </c>
      <c r="B85" s="53" t="s">
        <v>231</v>
      </c>
      <c r="C85" s="217">
        <v>1654503.61</v>
      </c>
      <c r="D85" s="213">
        <v>770641.37</v>
      </c>
      <c r="E85" s="214">
        <f>F85-D85</f>
        <v>1329358.6299999999</v>
      </c>
      <c r="F85" s="215">
        <v>2100000</v>
      </c>
      <c r="G85" s="215">
        <v>2500000</v>
      </c>
    </row>
    <row r="86" spans="1:8" ht="20.25">
      <c r="A86" s="54" t="s">
        <v>377</v>
      </c>
      <c r="B86" s="53" t="s">
        <v>233</v>
      </c>
      <c r="C86" s="217">
        <v>542806</v>
      </c>
      <c r="D86" s="213">
        <v>237401.17</v>
      </c>
      <c r="E86" s="214">
        <f>F86-D86</f>
        <v>462598.82999999996</v>
      </c>
      <c r="F86" s="215">
        <v>700000</v>
      </c>
      <c r="G86" s="215">
        <v>700000</v>
      </c>
      <c r="H86" s="221">
        <v>2</v>
      </c>
    </row>
    <row r="87" spans="1:8" ht="15.75">
      <c r="A87" s="54" t="s">
        <v>378</v>
      </c>
      <c r="B87" s="53" t="s">
        <v>235</v>
      </c>
      <c r="C87" s="217">
        <v>2960028.4</v>
      </c>
      <c r="D87" s="213">
        <v>1339274.5</v>
      </c>
      <c r="E87" s="214">
        <f>F87-D87</f>
        <v>660725.5</v>
      </c>
      <c r="F87" s="215">
        <v>2000000</v>
      </c>
      <c r="G87" s="215">
        <v>3000000</v>
      </c>
    </row>
    <row r="88" spans="1:8" ht="15.75">
      <c r="A88" s="54" t="s">
        <v>379</v>
      </c>
      <c r="B88" s="53" t="s">
        <v>237</v>
      </c>
      <c r="C88" s="217">
        <v>681559.69</v>
      </c>
      <c r="D88" s="213">
        <v>485840.6</v>
      </c>
      <c r="E88" s="214">
        <f>F88-D88</f>
        <v>214159.40000000002</v>
      </c>
      <c r="F88" s="215">
        <v>700000</v>
      </c>
      <c r="G88" s="215">
        <v>850000</v>
      </c>
    </row>
    <row r="89" spans="1:8" ht="15.75">
      <c r="A89" s="54" t="s">
        <v>380</v>
      </c>
      <c r="B89" s="53" t="s">
        <v>239</v>
      </c>
      <c r="C89" s="217">
        <v>290141.25</v>
      </c>
      <c r="D89" s="213">
        <v>42630</v>
      </c>
      <c r="E89" s="214">
        <f>F89-D89</f>
        <v>257370</v>
      </c>
      <c r="F89" s="215">
        <v>300000</v>
      </c>
      <c r="G89" s="215">
        <v>300000</v>
      </c>
    </row>
    <row r="90" spans="1:8" ht="15.75">
      <c r="A90" s="54" t="s">
        <v>381</v>
      </c>
      <c r="B90" s="53" t="s">
        <v>241</v>
      </c>
      <c r="C90" s="71">
        <v>41600</v>
      </c>
      <c r="D90" s="71" t="s">
        <v>40</v>
      </c>
      <c r="E90" s="71">
        <f>F90</f>
        <v>50000</v>
      </c>
      <c r="F90" s="215">
        <v>50000</v>
      </c>
      <c r="G90" s="215">
        <v>50000</v>
      </c>
    </row>
    <row r="91" spans="1:8" ht="15.75">
      <c r="A91" s="54" t="s">
        <v>382</v>
      </c>
      <c r="B91" s="53" t="s">
        <v>243</v>
      </c>
      <c r="C91" s="71" t="s">
        <v>40</v>
      </c>
      <c r="D91" s="71">
        <v>590</v>
      </c>
      <c r="E91" s="71">
        <f>F91-D91</f>
        <v>49410</v>
      </c>
      <c r="F91" s="215">
        <v>50000</v>
      </c>
      <c r="G91" s="215">
        <v>50000</v>
      </c>
    </row>
    <row r="92" spans="1:8" ht="15.75">
      <c r="A92" s="54" t="s">
        <v>383</v>
      </c>
      <c r="B92" s="53" t="s">
        <v>245</v>
      </c>
      <c r="C92" s="55">
        <v>344250.95</v>
      </c>
      <c r="D92" s="242">
        <v>115792.81</v>
      </c>
      <c r="E92" s="242">
        <f>F92-D92</f>
        <v>84207.19</v>
      </c>
      <c r="F92" s="215">
        <v>200000</v>
      </c>
      <c r="G92" s="215">
        <v>300000</v>
      </c>
    </row>
    <row r="93" spans="1:8" ht="15.75">
      <c r="A93" s="54" t="s">
        <v>384</v>
      </c>
      <c r="B93" s="53" t="s">
        <v>247</v>
      </c>
      <c r="C93" s="71">
        <v>500000</v>
      </c>
      <c r="D93" s="71">
        <v>198400</v>
      </c>
      <c r="E93" s="71">
        <f>F93-D93</f>
        <v>301600</v>
      </c>
      <c r="F93" s="215">
        <v>500000</v>
      </c>
      <c r="G93" s="215">
        <v>500000</v>
      </c>
    </row>
    <row r="94" spans="1:8" ht="15.75">
      <c r="A94" s="54" t="s">
        <v>385</v>
      </c>
      <c r="B94" s="53" t="s">
        <v>249</v>
      </c>
      <c r="C94" s="55">
        <v>149773</v>
      </c>
      <c r="D94" s="213">
        <v>748620</v>
      </c>
      <c r="E94" s="213">
        <f>F94-D94</f>
        <v>1380</v>
      </c>
      <c r="F94" s="215">
        <v>750000</v>
      </c>
      <c r="G94" s="215">
        <v>1000000</v>
      </c>
    </row>
    <row r="95" spans="1:8" ht="15.75">
      <c r="A95" s="54" t="s">
        <v>386</v>
      </c>
      <c r="B95" s="53" t="s">
        <v>251</v>
      </c>
      <c r="C95" s="71" t="s">
        <v>40</v>
      </c>
      <c r="D95" s="71" t="s">
        <v>40</v>
      </c>
      <c r="E95" s="71">
        <f>F95</f>
        <v>200000</v>
      </c>
      <c r="F95" s="215">
        <v>200000</v>
      </c>
      <c r="G95" s="215">
        <v>100000</v>
      </c>
    </row>
    <row r="96" spans="1:8" ht="15.75">
      <c r="A96" s="54" t="s">
        <v>387</v>
      </c>
      <c r="B96" s="53" t="s">
        <v>253</v>
      </c>
      <c r="C96" s="55">
        <v>253110.96</v>
      </c>
      <c r="D96" s="213">
        <v>61497.5</v>
      </c>
      <c r="E96" s="213">
        <f>F96-D96</f>
        <v>188502.5</v>
      </c>
      <c r="F96" s="215">
        <v>250000</v>
      </c>
      <c r="G96" s="215">
        <v>300000</v>
      </c>
    </row>
    <row r="97" spans="1:7" ht="15.75">
      <c r="A97" s="54" t="s">
        <v>388</v>
      </c>
      <c r="B97" s="53" t="s">
        <v>389</v>
      </c>
      <c r="C97" s="55">
        <v>729337.28</v>
      </c>
      <c r="D97" s="213">
        <v>439939.08</v>
      </c>
      <c r="E97" s="213">
        <f>F97-D97</f>
        <v>369060.92</v>
      </c>
      <c r="F97" s="215">
        <v>809000</v>
      </c>
      <c r="G97" s="241" t="s">
        <v>40</v>
      </c>
    </row>
    <row r="98" spans="1:7" ht="15.75">
      <c r="A98" s="54" t="s">
        <v>390</v>
      </c>
      <c r="B98" s="53" t="s">
        <v>259</v>
      </c>
      <c r="C98" s="71" t="s">
        <v>40</v>
      </c>
      <c r="D98" s="71">
        <v>69043.5</v>
      </c>
      <c r="E98" s="71">
        <f>F98-D98</f>
        <v>80956.5</v>
      </c>
      <c r="F98" s="215">
        <v>150000</v>
      </c>
      <c r="G98" s="215">
        <v>200000</v>
      </c>
    </row>
    <row r="99" spans="1:7" ht="15.75">
      <c r="A99" s="54" t="s">
        <v>391</v>
      </c>
      <c r="B99" s="53" t="s">
        <v>261</v>
      </c>
      <c r="C99" s="71" t="s">
        <v>40</v>
      </c>
      <c r="D99" s="71">
        <v>81583</v>
      </c>
      <c r="E99" s="71">
        <f>F99-D99</f>
        <v>68417</v>
      </c>
      <c r="F99" s="215">
        <v>150000</v>
      </c>
      <c r="G99" s="215">
        <v>200000</v>
      </c>
    </row>
    <row r="100" spans="1:7" ht="15.75">
      <c r="A100" s="54" t="s">
        <v>392</v>
      </c>
      <c r="B100" s="53" t="s">
        <v>263</v>
      </c>
      <c r="C100" s="71" t="s">
        <v>40</v>
      </c>
      <c r="D100" s="71" t="s">
        <v>40</v>
      </c>
      <c r="E100" s="71">
        <f>F100</f>
        <v>200000</v>
      </c>
      <c r="F100" s="215">
        <v>200000</v>
      </c>
      <c r="G100" s="215">
        <v>200000</v>
      </c>
    </row>
    <row r="101" spans="1:7" ht="15.75">
      <c r="A101" s="54" t="s">
        <v>393</v>
      </c>
      <c r="B101" s="53" t="s">
        <v>265</v>
      </c>
      <c r="C101" s="71" t="s">
        <v>40</v>
      </c>
      <c r="D101" s="71" t="s">
        <v>40</v>
      </c>
      <c r="E101" s="71" t="s">
        <v>40</v>
      </c>
      <c r="F101" s="241" t="s">
        <v>40</v>
      </c>
      <c r="G101" s="215">
        <v>200000</v>
      </c>
    </row>
    <row r="102" spans="1:7" ht="15.75">
      <c r="A102" s="54" t="s">
        <v>394</v>
      </c>
      <c r="B102" s="53" t="s">
        <v>267</v>
      </c>
      <c r="C102" s="71" t="s">
        <v>40</v>
      </c>
      <c r="D102" s="71" t="s">
        <v>40</v>
      </c>
      <c r="E102" s="71" t="s">
        <v>40</v>
      </c>
      <c r="F102" s="241" t="s">
        <v>40</v>
      </c>
      <c r="G102" s="71">
        <v>3000000</v>
      </c>
    </row>
    <row r="103" spans="1:7" ht="15.75">
      <c r="A103" s="54" t="s">
        <v>395</v>
      </c>
      <c r="B103" s="53" t="s">
        <v>269</v>
      </c>
      <c r="C103" s="71" t="s">
        <v>40</v>
      </c>
      <c r="D103" s="71" t="s">
        <v>40</v>
      </c>
      <c r="E103" s="71" t="s">
        <v>40</v>
      </c>
      <c r="F103" s="71" t="s">
        <v>40</v>
      </c>
      <c r="G103" s="241">
        <v>1000000</v>
      </c>
    </row>
    <row r="104" spans="1:7" ht="16.5" thickBot="1">
      <c r="A104" s="54" t="s">
        <v>396</v>
      </c>
      <c r="B104" s="53"/>
      <c r="C104" s="217">
        <v>21619614</v>
      </c>
      <c r="D104" s="71">
        <v>6379200</v>
      </c>
      <c r="E104" s="71">
        <f>F104-D104</f>
        <v>35621967</v>
      </c>
      <c r="F104" s="71">
        <v>42001167</v>
      </c>
      <c r="G104" s="71" t="s">
        <v>40</v>
      </c>
    </row>
    <row r="105" spans="1:7" ht="16.5" thickBot="1">
      <c r="A105" s="243" t="s">
        <v>397</v>
      </c>
      <c r="B105" s="244"/>
      <c r="C105" s="80">
        <f>SUM(C69:C104)</f>
        <v>67800229.049999997</v>
      </c>
      <c r="D105" s="245">
        <f>SUM(D69:D104)</f>
        <v>14641417.59</v>
      </c>
      <c r="E105" s="245">
        <f>SUM(E69:E104)</f>
        <v>79552610.120000005</v>
      </c>
      <c r="F105" s="246">
        <f>SUM(F69:F104)</f>
        <v>94194027.709999993</v>
      </c>
      <c r="G105" s="246">
        <f>SUM(G68:G104)</f>
        <v>64423721.000000007</v>
      </c>
    </row>
    <row r="106" spans="1:7" ht="16.5" thickTop="1">
      <c r="A106" s="19" t="s">
        <v>348</v>
      </c>
      <c r="B106" s="18"/>
      <c r="C106" s="19" t="s">
        <v>349</v>
      </c>
      <c r="D106" s="18"/>
      <c r="E106" s="18"/>
      <c r="F106" s="239"/>
      <c r="G106" s="187" t="s">
        <v>350</v>
      </c>
    </row>
    <row r="107" spans="1:7" ht="15.75">
      <c r="A107" s="19"/>
      <c r="B107" s="18"/>
      <c r="C107" s="19"/>
      <c r="D107" s="18"/>
      <c r="E107" s="18"/>
      <c r="F107" s="18"/>
      <c r="G107" s="19"/>
    </row>
    <row r="108" spans="1:7" ht="15.75">
      <c r="A108" s="25" t="s">
        <v>351</v>
      </c>
      <c r="B108" s="18"/>
      <c r="C108" s="25" t="s">
        <v>352</v>
      </c>
      <c r="D108" s="18"/>
      <c r="E108" s="18"/>
      <c r="F108" s="18"/>
      <c r="G108" s="25" t="s">
        <v>281</v>
      </c>
    </row>
    <row r="109" spans="1:7" ht="15.75">
      <c r="A109" s="196" t="s">
        <v>353</v>
      </c>
      <c r="B109" s="18"/>
      <c r="C109" s="196" t="s">
        <v>13</v>
      </c>
      <c r="D109" s="18"/>
      <c r="E109" s="18"/>
      <c r="F109" s="18"/>
      <c r="G109" s="196" t="s">
        <v>14</v>
      </c>
    </row>
    <row r="112" spans="1:7" ht="15.75">
      <c r="A112" s="24" t="s">
        <v>398</v>
      </c>
      <c r="B112" s="196"/>
      <c r="C112" s="196"/>
      <c r="D112" s="18"/>
      <c r="E112" s="18"/>
      <c r="F112" s="18"/>
      <c r="G112" s="196"/>
    </row>
    <row r="113" spans="1:13" ht="15.75">
      <c r="A113" s="24"/>
      <c r="B113" s="206"/>
      <c r="C113" s="18"/>
      <c r="D113" s="18"/>
      <c r="E113" s="18"/>
      <c r="F113" s="18"/>
      <c r="G113" s="18"/>
    </row>
    <row r="114" spans="1:13" s="30" customFormat="1" ht="15.75">
      <c r="A114" s="26"/>
      <c r="B114" s="27"/>
      <c r="C114" s="28" t="s">
        <v>27</v>
      </c>
      <c r="D114" s="339" t="s">
        <v>28</v>
      </c>
      <c r="E114" s="340"/>
      <c r="F114" s="341"/>
      <c r="G114" s="27" t="s">
        <v>29</v>
      </c>
    </row>
    <row r="115" spans="1:13" s="30" customFormat="1" ht="15" customHeight="1">
      <c r="A115" s="31" t="s">
        <v>288</v>
      </c>
      <c r="B115" s="32" t="s">
        <v>31</v>
      </c>
      <c r="C115" s="33" t="s">
        <v>32</v>
      </c>
      <c r="D115" s="34" t="s">
        <v>33</v>
      </c>
      <c r="E115" s="34" t="s">
        <v>34</v>
      </c>
      <c r="F115" s="34" t="s">
        <v>35</v>
      </c>
      <c r="G115" s="32" t="s">
        <v>36</v>
      </c>
    </row>
    <row r="116" spans="1:13" ht="16.5" thickBot="1">
      <c r="A116" s="207"/>
      <c r="B116" s="33"/>
      <c r="C116" s="33">
        <v>2023</v>
      </c>
      <c r="D116" s="34" t="s">
        <v>289</v>
      </c>
      <c r="E116" s="208" t="s">
        <v>399</v>
      </c>
      <c r="F116" s="34"/>
      <c r="G116" s="32">
        <v>2025</v>
      </c>
    </row>
    <row r="117" spans="1:13" ht="30" customHeight="1">
      <c r="A117" s="247" t="s">
        <v>291</v>
      </c>
      <c r="B117" s="210"/>
      <c r="C117" s="248"/>
      <c r="D117" s="225"/>
      <c r="E117" s="46"/>
      <c r="F117" s="225"/>
      <c r="G117" s="211"/>
      <c r="M117" s="42"/>
    </row>
    <row r="118" spans="1:13" ht="15.75">
      <c r="A118" s="51" t="s">
        <v>292</v>
      </c>
      <c r="B118" s="44" t="s">
        <v>293</v>
      </c>
      <c r="C118" s="212">
        <v>0</v>
      </c>
      <c r="D118" s="213">
        <v>0</v>
      </c>
      <c r="E118" s="214">
        <v>0</v>
      </c>
      <c r="F118" s="213">
        <v>0</v>
      </c>
      <c r="G118" s="215">
        <v>0</v>
      </c>
    </row>
    <row r="119" spans="1:13" ht="18">
      <c r="A119" s="52" t="s">
        <v>324</v>
      </c>
      <c r="B119" s="53"/>
      <c r="C119" s="218">
        <f>SUM(C118:C118)</f>
        <v>0</v>
      </c>
      <c r="D119" s="219">
        <v>0</v>
      </c>
      <c r="E119" s="219">
        <f>SUM(E118:E118)</f>
        <v>0</v>
      </c>
      <c r="F119" s="219">
        <f>SUM(F118:F118)</f>
        <v>0</v>
      </c>
      <c r="G119" s="220">
        <f>SUM(G118:G118)</f>
        <v>0</v>
      </c>
      <c r="H119" s="249">
        <v>3</v>
      </c>
      <c r="M119" s="60"/>
    </row>
    <row r="120" spans="1:13" ht="15.75">
      <c r="A120" s="93" t="s">
        <v>325</v>
      </c>
      <c r="B120" s="53"/>
      <c r="C120" s="55"/>
      <c r="D120" s="50"/>
      <c r="E120" s="47"/>
      <c r="F120" s="213"/>
      <c r="G120" s="215"/>
    </row>
    <row r="121" spans="1:13" ht="17.25" customHeight="1">
      <c r="A121" s="54" t="s">
        <v>326</v>
      </c>
      <c r="B121" s="67" t="s">
        <v>327</v>
      </c>
      <c r="C121" s="55">
        <v>58550</v>
      </c>
      <c r="D121" s="213">
        <v>38210</v>
      </c>
      <c r="E121" s="213">
        <f>F121-D121</f>
        <v>21790</v>
      </c>
      <c r="F121" s="213">
        <v>60000</v>
      </c>
      <c r="G121" s="215">
        <v>80000</v>
      </c>
    </row>
    <row r="122" spans="1:13" ht="15.75">
      <c r="A122" s="54" t="s">
        <v>328</v>
      </c>
      <c r="B122" s="53" t="s">
        <v>329</v>
      </c>
      <c r="C122" s="55">
        <v>45000</v>
      </c>
      <c r="D122" s="213">
        <v>41004.5</v>
      </c>
      <c r="E122" s="213">
        <f>F122-D122</f>
        <v>3995.5</v>
      </c>
      <c r="F122" s="213">
        <v>45000</v>
      </c>
      <c r="G122" s="215">
        <v>50000</v>
      </c>
    </row>
    <row r="123" spans="1:13" ht="15.75">
      <c r="A123" s="54" t="s">
        <v>330</v>
      </c>
      <c r="B123" s="53" t="s">
        <v>331</v>
      </c>
      <c r="C123" s="55">
        <v>0</v>
      </c>
      <c r="D123" s="213">
        <v>5258</v>
      </c>
      <c r="E123" s="213">
        <f>F123-D123</f>
        <v>4742</v>
      </c>
      <c r="F123" s="213">
        <v>10000</v>
      </c>
      <c r="G123" s="215">
        <v>10000</v>
      </c>
    </row>
    <row r="124" spans="1:13" ht="15.75" customHeight="1">
      <c r="A124" s="54" t="s">
        <v>332</v>
      </c>
      <c r="B124" s="53" t="s">
        <v>333</v>
      </c>
      <c r="C124" s="55">
        <v>38138.160000000003</v>
      </c>
      <c r="D124" s="213">
        <v>22247.26</v>
      </c>
      <c r="E124" s="213">
        <f>F124-D124</f>
        <v>27752.74</v>
      </c>
      <c r="F124" s="213">
        <v>50000</v>
      </c>
      <c r="G124" s="215">
        <v>50000</v>
      </c>
    </row>
    <row r="125" spans="1:13" ht="15.75" customHeight="1">
      <c r="A125" s="54" t="s">
        <v>400</v>
      </c>
      <c r="B125" s="53" t="s">
        <v>188</v>
      </c>
      <c r="C125" s="55">
        <v>0</v>
      </c>
      <c r="D125" s="213">
        <v>0</v>
      </c>
      <c r="E125" s="213">
        <v>20000</v>
      </c>
      <c r="F125" s="213">
        <v>20000</v>
      </c>
      <c r="G125" s="215">
        <v>20000</v>
      </c>
    </row>
    <row r="126" spans="1:13" ht="13.5" customHeight="1">
      <c r="A126" s="54" t="s">
        <v>401</v>
      </c>
      <c r="B126" s="53" t="s">
        <v>339</v>
      </c>
      <c r="C126" s="55">
        <v>2400</v>
      </c>
      <c r="D126" s="213">
        <v>0</v>
      </c>
      <c r="E126" s="213">
        <v>5000</v>
      </c>
      <c r="F126" s="213">
        <v>5000</v>
      </c>
      <c r="G126" s="215">
        <v>10000</v>
      </c>
    </row>
    <row r="127" spans="1:13" ht="18.75" customHeight="1">
      <c r="A127" s="54" t="s">
        <v>340</v>
      </c>
      <c r="B127" s="53" t="s">
        <v>341</v>
      </c>
      <c r="C127" s="222">
        <v>70750.5</v>
      </c>
      <c r="D127" s="213">
        <v>85723.17</v>
      </c>
      <c r="E127" s="213">
        <f>F127-D127</f>
        <v>17064.830000000002</v>
      </c>
      <c r="F127" s="226">
        <v>102788</v>
      </c>
      <c r="G127" s="215">
        <v>160000</v>
      </c>
    </row>
    <row r="128" spans="1:13" ht="15" customHeight="1" thickBot="1">
      <c r="A128" s="52" t="s">
        <v>342</v>
      </c>
      <c r="B128" s="53"/>
      <c r="C128" s="250">
        <f>SUM(C121:C127)</f>
        <v>214838.66</v>
      </c>
      <c r="D128" s="219">
        <f>SUM(D121:D127)</f>
        <v>192442.93</v>
      </c>
      <c r="E128" s="251">
        <f>SUM(E121:E127)</f>
        <v>100345.07</v>
      </c>
      <c r="F128" s="252">
        <f>SUM(F121:F127)</f>
        <v>292788</v>
      </c>
      <c r="G128" s="220">
        <f>SUM(G121:G127)</f>
        <v>380000</v>
      </c>
    </row>
    <row r="129" spans="1:13" ht="16.5" customHeight="1" thickTop="1" thickBot="1">
      <c r="A129" s="93" t="s">
        <v>347</v>
      </c>
      <c r="B129" s="232"/>
      <c r="C129" s="234">
        <f>SUM(C119,C128)</f>
        <v>214838.66</v>
      </c>
      <c r="D129" s="253">
        <f>D128</f>
        <v>192442.93</v>
      </c>
      <c r="E129" s="233">
        <f>E128</f>
        <v>100345.07</v>
      </c>
      <c r="F129" s="254">
        <f>SUM(F128,F119)</f>
        <v>292788</v>
      </c>
      <c r="G129" s="234">
        <f>SUM(G128,G119)</f>
        <v>380000</v>
      </c>
    </row>
    <row r="130" spans="1:13" ht="16.5" customHeight="1" thickTop="1">
      <c r="A130" s="94"/>
      <c r="B130" s="193"/>
      <c r="C130" s="255"/>
      <c r="D130" s="256"/>
      <c r="E130" s="96"/>
      <c r="F130" s="96"/>
      <c r="G130" s="255"/>
    </row>
    <row r="131" spans="1:13" ht="17.25" customHeight="1">
      <c r="A131" s="19" t="s">
        <v>348</v>
      </c>
      <c r="B131" s="18"/>
      <c r="C131" s="19" t="s">
        <v>349</v>
      </c>
      <c r="D131" s="18"/>
      <c r="E131" s="18"/>
      <c r="F131" s="342" t="s">
        <v>402</v>
      </c>
      <c r="G131" s="342"/>
    </row>
    <row r="132" spans="1:13" ht="17.25" customHeight="1">
      <c r="A132" s="19"/>
      <c r="B132" s="18"/>
      <c r="C132" s="19"/>
      <c r="D132" s="18"/>
      <c r="E132" s="18"/>
      <c r="F132" s="24"/>
      <c r="G132" s="24"/>
    </row>
    <row r="133" spans="1:13" ht="18.75" customHeight="1">
      <c r="A133" s="25" t="s">
        <v>403</v>
      </c>
      <c r="B133" s="18"/>
      <c r="C133" s="25" t="s">
        <v>352</v>
      </c>
      <c r="D133" s="18"/>
      <c r="E133" s="18"/>
      <c r="F133" s="343" t="s">
        <v>281</v>
      </c>
      <c r="G133" s="343"/>
    </row>
    <row r="134" spans="1:13" ht="15.75">
      <c r="A134" s="196" t="s">
        <v>404</v>
      </c>
      <c r="B134" s="18"/>
      <c r="C134" s="196" t="s">
        <v>13</v>
      </c>
      <c r="D134" s="18"/>
      <c r="E134" s="18"/>
      <c r="F134" s="344" t="s">
        <v>14</v>
      </c>
      <c r="G134" s="344"/>
    </row>
    <row r="137" spans="1:13" ht="15.75">
      <c r="A137" s="24" t="s">
        <v>405</v>
      </c>
      <c r="B137" s="196"/>
      <c r="C137" s="196"/>
      <c r="D137" s="18"/>
      <c r="E137" s="18"/>
      <c r="F137" s="18"/>
      <c r="G137" s="196"/>
      <c r="H137" s="20"/>
    </row>
    <row r="138" spans="1:13" s="60" customFormat="1" ht="15.75">
      <c r="A138" s="26"/>
      <c r="B138" s="27"/>
      <c r="C138" s="28" t="s">
        <v>27</v>
      </c>
      <c r="D138" s="339" t="s">
        <v>28</v>
      </c>
      <c r="E138" s="340"/>
      <c r="F138" s="341"/>
      <c r="G138" s="27" t="s">
        <v>29</v>
      </c>
      <c r="H138" s="29"/>
    </row>
    <row r="139" spans="1:13" s="60" customFormat="1" ht="15" customHeight="1">
      <c r="A139" s="31" t="s">
        <v>406</v>
      </c>
      <c r="B139" s="32" t="s">
        <v>31</v>
      </c>
      <c r="C139" s="33" t="s">
        <v>32</v>
      </c>
      <c r="D139" s="34" t="s">
        <v>33</v>
      </c>
      <c r="E139" s="34" t="s">
        <v>34</v>
      </c>
      <c r="F139" s="34" t="s">
        <v>35</v>
      </c>
      <c r="G139" s="32" t="s">
        <v>36</v>
      </c>
      <c r="H139" s="29"/>
    </row>
    <row r="140" spans="1:13" ht="16.5" thickBot="1">
      <c r="A140" s="207"/>
      <c r="B140" s="33"/>
      <c r="C140" s="33">
        <v>2023</v>
      </c>
      <c r="D140" s="208" t="s">
        <v>407</v>
      </c>
      <c r="E140" s="208" t="s">
        <v>399</v>
      </c>
      <c r="F140" s="27"/>
      <c r="G140" s="32">
        <v>2025</v>
      </c>
      <c r="H140" s="20"/>
    </row>
    <row r="141" spans="1:13" ht="30" customHeight="1">
      <c r="A141" s="209" t="s">
        <v>291</v>
      </c>
      <c r="B141" s="210"/>
      <c r="C141" s="258"/>
      <c r="D141" s="259"/>
      <c r="E141" s="260"/>
      <c r="F141" s="260"/>
      <c r="G141" s="258"/>
      <c r="H141" s="20"/>
      <c r="M141" s="42"/>
    </row>
    <row r="142" spans="1:13" ht="15.75">
      <c r="A142" s="51" t="s">
        <v>292</v>
      </c>
      <c r="B142" s="44" t="s">
        <v>293</v>
      </c>
      <c r="C142" s="212">
        <v>11371924.73</v>
      </c>
      <c r="D142" s="213">
        <v>5499371.5800000001</v>
      </c>
      <c r="E142" s="214">
        <f t="shared" ref="E142:E155" si="2">F142-D142</f>
        <v>6022464.4199999999</v>
      </c>
      <c r="F142" s="215">
        <v>11521836</v>
      </c>
      <c r="G142" s="215">
        <v>12931536</v>
      </c>
      <c r="H142" s="20"/>
    </row>
    <row r="143" spans="1:13" ht="15.75">
      <c r="A143" s="54" t="s">
        <v>296</v>
      </c>
      <c r="B143" s="44" t="s">
        <v>297</v>
      </c>
      <c r="C143" s="212">
        <v>466000</v>
      </c>
      <c r="D143" s="213">
        <v>232727.27</v>
      </c>
      <c r="E143" s="214">
        <f t="shared" si="2"/>
        <v>247272.73</v>
      </c>
      <c r="F143" s="215">
        <v>480000</v>
      </c>
      <c r="G143" s="215">
        <v>480000</v>
      </c>
      <c r="H143" s="20"/>
    </row>
    <row r="144" spans="1:13" ht="15.75">
      <c r="A144" s="54" t="s">
        <v>298</v>
      </c>
      <c r="B144" s="53" t="s">
        <v>299</v>
      </c>
      <c r="C144" s="217">
        <v>811575</v>
      </c>
      <c r="D144" s="213">
        <v>388912.5</v>
      </c>
      <c r="E144" s="214">
        <f t="shared" si="2"/>
        <v>430087.5</v>
      </c>
      <c r="F144" s="215">
        <v>819000</v>
      </c>
      <c r="G144" s="215">
        <v>988800</v>
      </c>
      <c r="H144" s="20"/>
    </row>
    <row r="145" spans="1:13" ht="15.75">
      <c r="A145" s="54" t="s">
        <v>300</v>
      </c>
      <c r="B145" s="53" t="s">
        <v>301</v>
      </c>
      <c r="C145" s="217">
        <v>811575</v>
      </c>
      <c r="D145" s="213">
        <v>388912.5</v>
      </c>
      <c r="E145" s="214">
        <f t="shared" si="2"/>
        <v>430087.5</v>
      </c>
      <c r="F145" s="215">
        <v>819000</v>
      </c>
      <c r="G145" s="215">
        <v>988800</v>
      </c>
      <c r="H145" s="20"/>
    </row>
    <row r="146" spans="1:13" ht="15.75">
      <c r="A146" s="54" t="s">
        <v>302</v>
      </c>
      <c r="B146" s="53" t="s">
        <v>303</v>
      </c>
      <c r="C146" s="217">
        <v>114000</v>
      </c>
      <c r="D146" s="213">
        <v>114000</v>
      </c>
      <c r="E146" s="214">
        <f t="shared" si="2"/>
        <v>6000</v>
      </c>
      <c r="F146" s="215">
        <v>120000</v>
      </c>
      <c r="G146" s="215">
        <v>140000</v>
      </c>
      <c r="H146" s="20"/>
    </row>
    <row r="147" spans="1:13" ht="15.75">
      <c r="A147" s="54" t="s">
        <v>306</v>
      </c>
      <c r="B147" s="53" t="s">
        <v>307</v>
      </c>
      <c r="C147" s="217">
        <v>100000</v>
      </c>
      <c r="D147" s="213">
        <v>0</v>
      </c>
      <c r="E147" s="214">
        <f t="shared" si="2"/>
        <v>100000</v>
      </c>
      <c r="F147" s="215">
        <v>100000</v>
      </c>
      <c r="G147" s="215">
        <v>100000</v>
      </c>
      <c r="H147" s="20"/>
    </row>
    <row r="148" spans="1:13" ht="15.75">
      <c r="A148" s="54" t="s">
        <v>311</v>
      </c>
      <c r="B148" s="53" t="s">
        <v>124</v>
      </c>
      <c r="C148" s="217">
        <v>959973</v>
      </c>
      <c r="D148" s="213">
        <v>0</v>
      </c>
      <c r="E148" s="214">
        <f t="shared" si="2"/>
        <v>960153</v>
      </c>
      <c r="F148" s="215">
        <v>960153</v>
      </c>
      <c r="G148" s="215">
        <v>1077628</v>
      </c>
      <c r="H148" s="20"/>
    </row>
    <row r="149" spans="1:13" ht="15.75">
      <c r="A149" s="54" t="s">
        <v>312</v>
      </c>
      <c r="B149" s="53" t="s">
        <v>126</v>
      </c>
      <c r="C149" s="217">
        <v>100000</v>
      </c>
      <c r="D149" s="213">
        <v>0</v>
      </c>
      <c r="E149" s="214">
        <f t="shared" si="2"/>
        <v>100000</v>
      </c>
      <c r="F149" s="215">
        <v>100000</v>
      </c>
      <c r="G149" s="215">
        <v>100000</v>
      </c>
      <c r="H149" s="20"/>
    </row>
    <row r="150" spans="1:13" ht="15.75">
      <c r="A150" s="54" t="s">
        <v>313</v>
      </c>
      <c r="B150" s="53" t="s">
        <v>314</v>
      </c>
      <c r="C150" s="217">
        <v>946967</v>
      </c>
      <c r="D150" s="213">
        <v>890371</v>
      </c>
      <c r="E150" s="214">
        <f t="shared" si="2"/>
        <v>69782</v>
      </c>
      <c r="F150" s="215">
        <v>960153</v>
      </c>
      <c r="G150" s="215">
        <v>1077628</v>
      </c>
      <c r="H150" s="20"/>
    </row>
    <row r="151" spans="1:13" ht="15.75">
      <c r="A151" s="54" t="s">
        <v>315</v>
      </c>
      <c r="B151" s="53" t="s">
        <v>130</v>
      </c>
      <c r="C151" s="217"/>
      <c r="D151" s="213"/>
      <c r="E151" s="214"/>
      <c r="F151" s="215"/>
      <c r="G151" s="215">
        <v>140000</v>
      </c>
      <c r="H151" s="20"/>
    </row>
    <row r="152" spans="1:13" ht="15.75">
      <c r="A152" s="54" t="s">
        <v>316</v>
      </c>
      <c r="B152" s="53" t="s">
        <v>321</v>
      </c>
      <c r="C152" s="217">
        <v>1261705.6000000001</v>
      </c>
      <c r="D152" s="213">
        <v>607540.64</v>
      </c>
      <c r="E152" s="214">
        <f t="shared" si="2"/>
        <v>775080.36</v>
      </c>
      <c r="F152" s="215">
        <v>1382621</v>
      </c>
      <c r="G152" s="215">
        <v>1551784</v>
      </c>
      <c r="H152" s="20"/>
    </row>
    <row r="153" spans="1:13" ht="15.75">
      <c r="A153" s="54" t="s">
        <v>318</v>
      </c>
      <c r="B153" s="53" t="s">
        <v>319</v>
      </c>
      <c r="C153" s="217">
        <v>22050</v>
      </c>
      <c r="D153" s="213">
        <v>20200</v>
      </c>
      <c r="E153" s="214">
        <f t="shared" si="2"/>
        <v>210237</v>
      </c>
      <c r="F153" s="215">
        <v>230437</v>
      </c>
      <c r="G153" s="215">
        <v>258631</v>
      </c>
      <c r="H153" s="20"/>
    </row>
    <row r="154" spans="1:13" ht="15.75">
      <c r="A154" s="54" t="s">
        <v>320</v>
      </c>
      <c r="B154" s="53" t="s">
        <v>321</v>
      </c>
      <c r="C154" s="217">
        <v>225555.37</v>
      </c>
      <c r="D154" s="213">
        <v>147313.07</v>
      </c>
      <c r="E154" s="214">
        <f t="shared" si="2"/>
        <v>428778.93</v>
      </c>
      <c r="F154" s="215">
        <v>576092</v>
      </c>
      <c r="G154" s="215">
        <v>646576</v>
      </c>
      <c r="H154" s="20"/>
    </row>
    <row r="155" spans="1:13" ht="15.75">
      <c r="A155" s="54" t="s">
        <v>322</v>
      </c>
      <c r="B155" s="53" t="s">
        <v>323</v>
      </c>
      <c r="C155" s="217">
        <v>23301.18</v>
      </c>
      <c r="D155" s="213">
        <v>11100</v>
      </c>
      <c r="E155" s="214">
        <f t="shared" si="2"/>
        <v>104118</v>
      </c>
      <c r="F155" s="215">
        <v>115218</v>
      </c>
      <c r="G155" s="215">
        <v>129315</v>
      </c>
      <c r="H155" s="20"/>
    </row>
    <row r="156" spans="1:13" ht="18">
      <c r="A156" s="52" t="s">
        <v>324</v>
      </c>
      <c r="B156" s="53"/>
      <c r="C156" s="218">
        <f>SUM(C142:C155)</f>
        <v>17214626.880000003</v>
      </c>
      <c r="D156" s="219">
        <f>SUM(D142:D155)</f>
        <v>8300448.5599999996</v>
      </c>
      <c r="E156" s="219">
        <f>SUM(E142:E155)</f>
        <v>9884061.4399999995</v>
      </c>
      <c r="F156" s="220">
        <f>SUM(F142:F155)</f>
        <v>18184510</v>
      </c>
      <c r="G156" s="220">
        <f>SUM(G142:G155)</f>
        <v>20610698</v>
      </c>
      <c r="H156" s="261">
        <v>4</v>
      </c>
      <c r="M156" s="60"/>
    </row>
    <row r="157" spans="1:13" ht="15.75">
      <c r="A157" s="52" t="s">
        <v>325</v>
      </c>
      <c r="B157" s="53"/>
      <c r="C157" s="55"/>
      <c r="D157" s="230"/>
      <c r="E157" s="259"/>
      <c r="F157" s="215"/>
      <c r="G157" s="215"/>
      <c r="H157" s="20"/>
    </row>
    <row r="158" spans="1:13" ht="17.25" customHeight="1">
      <c r="A158" s="54" t="s">
        <v>326</v>
      </c>
      <c r="B158" s="67" t="s">
        <v>327</v>
      </c>
      <c r="C158" s="55">
        <v>832439.88</v>
      </c>
      <c r="D158" s="213">
        <v>291576</v>
      </c>
      <c r="E158" s="213">
        <f t="shared" ref="E158:E165" si="3">F158-D158</f>
        <v>708424</v>
      </c>
      <c r="F158" s="215">
        <v>1000000</v>
      </c>
      <c r="G158" s="215">
        <v>1150000</v>
      </c>
      <c r="H158" s="20"/>
    </row>
    <row r="159" spans="1:13" ht="15.75">
      <c r="A159" s="54" t="s">
        <v>408</v>
      </c>
      <c r="B159" s="53" t="s">
        <v>329</v>
      </c>
      <c r="C159" s="55">
        <v>49475</v>
      </c>
      <c r="D159" s="213">
        <v>285116.45</v>
      </c>
      <c r="E159" s="213">
        <f t="shared" si="3"/>
        <v>64883.549999999988</v>
      </c>
      <c r="F159" s="215">
        <v>350000</v>
      </c>
      <c r="G159" s="215">
        <v>380000</v>
      </c>
      <c r="H159" s="20"/>
    </row>
    <row r="160" spans="1:13" ht="15.75">
      <c r="A160" s="54" t="s">
        <v>330</v>
      </c>
      <c r="B160" s="53" t="s">
        <v>331</v>
      </c>
      <c r="C160" s="71" t="s">
        <v>40</v>
      </c>
      <c r="D160" s="213">
        <v>81072.5</v>
      </c>
      <c r="E160" s="213">
        <f t="shared" si="3"/>
        <v>68927.5</v>
      </c>
      <c r="F160" s="215">
        <v>150000</v>
      </c>
      <c r="G160" s="215">
        <v>165000</v>
      </c>
      <c r="H160" s="20"/>
    </row>
    <row r="161" spans="1:8" ht="15.75" customHeight="1">
      <c r="A161" s="54" t="s">
        <v>332</v>
      </c>
      <c r="B161" s="53" t="s">
        <v>333</v>
      </c>
      <c r="C161" s="55">
        <v>195619.33</v>
      </c>
      <c r="D161" s="213">
        <v>23870.97</v>
      </c>
      <c r="E161" s="213">
        <f t="shared" si="3"/>
        <v>76129.03</v>
      </c>
      <c r="F161" s="215">
        <v>100000</v>
      </c>
      <c r="G161" s="215">
        <v>110000</v>
      </c>
      <c r="H161" s="20"/>
    </row>
    <row r="162" spans="1:8" ht="15.75" customHeight="1">
      <c r="A162" s="54" t="s">
        <v>334</v>
      </c>
      <c r="B162" s="53" t="s">
        <v>188</v>
      </c>
      <c r="C162" s="71" t="s">
        <v>40</v>
      </c>
      <c r="D162" s="213">
        <v>104732</v>
      </c>
      <c r="E162" s="213">
        <f t="shared" si="3"/>
        <v>195268</v>
      </c>
      <c r="F162" s="215">
        <v>300000</v>
      </c>
      <c r="G162" s="215">
        <v>330000</v>
      </c>
      <c r="H162" s="20"/>
    </row>
    <row r="163" spans="1:8" ht="13.5" customHeight="1">
      <c r="A163" s="54" t="s">
        <v>401</v>
      </c>
      <c r="B163" s="53" t="s">
        <v>339</v>
      </c>
      <c r="C163" s="55">
        <v>68800.160000000003</v>
      </c>
      <c r="D163" s="213">
        <v>16700</v>
      </c>
      <c r="E163" s="213">
        <f t="shared" si="3"/>
        <v>123300</v>
      </c>
      <c r="F163" s="215">
        <v>140000</v>
      </c>
      <c r="G163" s="215">
        <v>155000</v>
      </c>
      <c r="H163" s="20"/>
    </row>
    <row r="164" spans="1:8" ht="13.5" customHeight="1">
      <c r="A164" s="54" t="s">
        <v>409</v>
      </c>
      <c r="B164" s="53" t="s">
        <v>186</v>
      </c>
      <c r="C164" s="71" t="s">
        <v>40</v>
      </c>
      <c r="D164" s="213">
        <v>23642.799999999999</v>
      </c>
      <c r="E164" s="213">
        <f t="shared" si="3"/>
        <v>6357.2000000000007</v>
      </c>
      <c r="F164" s="215">
        <v>30000</v>
      </c>
      <c r="G164" s="215">
        <v>30000</v>
      </c>
      <c r="H164" s="20"/>
    </row>
    <row r="165" spans="1:8" ht="15.75" customHeight="1">
      <c r="A165" s="54" t="s">
        <v>340</v>
      </c>
      <c r="B165" s="53" t="s">
        <v>341</v>
      </c>
      <c r="C165" s="222">
        <v>2714678.77</v>
      </c>
      <c r="D165" s="213">
        <v>873696.43</v>
      </c>
      <c r="E165" s="213">
        <f t="shared" si="3"/>
        <v>1126303.5699999998</v>
      </c>
      <c r="F165" s="215">
        <v>2000000</v>
      </c>
      <c r="G165" s="215">
        <v>2500000</v>
      </c>
      <c r="H165" s="20"/>
    </row>
    <row r="166" spans="1:8" ht="15" customHeight="1">
      <c r="A166" s="52" t="s">
        <v>342</v>
      </c>
      <c r="B166" s="53"/>
      <c r="C166" s="63">
        <f>SUM(C158:C165)</f>
        <v>3861013.1399999997</v>
      </c>
      <c r="D166" s="219">
        <f>SUM(D158:D165)</f>
        <v>1700407.15</v>
      </c>
      <c r="E166" s="223">
        <f>SUM(E158:E165)</f>
        <v>2369592.8499999996</v>
      </c>
      <c r="F166" s="220">
        <f>SUM(F158:F165)</f>
        <v>4070000</v>
      </c>
      <c r="G166" s="220">
        <f>SUM(G158:G165)</f>
        <v>4820000</v>
      </c>
      <c r="H166" s="20"/>
    </row>
    <row r="167" spans="1:8" ht="23.25" customHeight="1">
      <c r="A167" s="52" t="s">
        <v>343</v>
      </c>
      <c r="B167" s="53"/>
      <c r="C167" s="224"/>
      <c r="D167" s="230"/>
      <c r="E167" s="262"/>
      <c r="F167" s="262"/>
      <c r="G167" s="215"/>
      <c r="H167" s="20"/>
    </row>
    <row r="168" spans="1:8" ht="15" customHeight="1">
      <c r="A168" s="54" t="s">
        <v>344</v>
      </c>
      <c r="B168" s="53" t="s">
        <v>345</v>
      </c>
      <c r="C168" s="71">
        <v>180000</v>
      </c>
      <c r="D168" s="230">
        <v>0</v>
      </c>
      <c r="E168" s="230">
        <v>0</v>
      </c>
      <c r="F168" s="227">
        <v>0</v>
      </c>
      <c r="G168" s="215">
        <v>0</v>
      </c>
      <c r="H168" s="20"/>
    </row>
    <row r="169" spans="1:8" ht="20.25" customHeight="1" thickBot="1">
      <c r="A169" s="54" t="s">
        <v>346</v>
      </c>
      <c r="B169" s="53"/>
      <c r="C169" s="263">
        <f>C168</f>
        <v>180000</v>
      </c>
      <c r="D169" s="264">
        <v>0</v>
      </c>
      <c r="E169" s="223">
        <v>0</v>
      </c>
      <c r="F169" s="264">
        <v>0</v>
      </c>
      <c r="G169" s="265">
        <v>0</v>
      </c>
      <c r="H169" s="20"/>
    </row>
    <row r="170" spans="1:8" ht="17.25" thickTop="1" thickBot="1">
      <c r="A170" s="93" t="s">
        <v>410</v>
      </c>
      <c r="B170" s="232"/>
      <c r="C170" s="233">
        <f>SUM(C169,C166,C156)</f>
        <v>21255640.020000003</v>
      </c>
      <c r="D170" s="230">
        <f>SUM(D169,D166,D156)</f>
        <v>10000855.709999999</v>
      </c>
      <c r="E170" s="235">
        <f>SUM(E166,E156)</f>
        <v>12253654.289999999</v>
      </c>
      <c r="F170" s="63">
        <f>SUM(F166,F156)</f>
        <v>22254510</v>
      </c>
      <c r="G170" s="235">
        <f>SUM(G166,G156)</f>
        <v>25430698</v>
      </c>
      <c r="H170" s="20"/>
    </row>
    <row r="171" spans="1:8" ht="23.25" customHeight="1" thickTop="1">
      <c r="A171" s="19" t="s">
        <v>348</v>
      </c>
      <c r="B171" s="18"/>
      <c r="C171" s="19" t="s">
        <v>349</v>
      </c>
      <c r="D171" s="239"/>
      <c r="E171" s="239"/>
      <c r="F171" s="345" t="s">
        <v>350</v>
      </c>
      <c r="G171" s="345"/>
      <c r="H171" s="20"/>
    </row>
    <row r="172" spans="1:8" ht="23.25" customHeight="1">
      <c r="A172" s="19"/>
      <c r="B172" s="18"/>
      <c r="C172" s="19"/>
      <c r="D172" s="18"/>
      <c r="E172" s="18"/>
      <c r="F172" s="18"/>
      <c r="G172" s="19"/>
      <c r="H172" s="20"/>
    </row>
    <row r="173" spans="1:8" ht="18.75" customHeight="1">
      <c r="A173" s="25" t="s">
        <v>411</v>
      </c>
      <c r="B173" s="18"/>
      <c r="C173" s="343" t="s">
        <v>352</v>
      </c>
      <c r="D173" s="343"/>
      <c r="E173" s="18"/>
      <c r="F173" s="343" t="s">
        <v>281</v>
      </c>
      <c r="G173" s="343"/>
      <c r="H173" s="20"/>
    </row>
    <row r="174" spans="1:8" ht="15.75">
      <c r="A174" s="196" t="s">
        <v>412</v>
      </c>
      <c r="B174" s="18"/>
      <c r="C174" s="344" t="s">
        <v>13</v>
      </c>
      <c r="D174" s="344"/>
      <c r="E174" s="18"/>
      <c r="F174" s="344" t="s">
        <v>14</v>
      </c>
      <c r="G174" s="344"/>
      <c r="H174" s="20"/>
    </row>
    <row r="177" spans="1:13" ht="15.75">
      <c r="A177" s="257" t="s">
        <v>413</v>
      </c>
      <c r="B177" s="200"/>
      <c r="C177" s="200"/>
      <c r="D177" s="18"/>
      <c r="E177" s="18"/>
      <c r="F177" s="18"/>
      <c r="G177" s="200"/>
    </row>
    <row r="178" spans="1:13" ht="15.75">
      <c r="A178" s="257"/>
      <c r="B178" s="206"/>
      <c r="C178" s="18"/>
      <c r="D178" s="18"/>
      <c r="E178" s="18"/>
      <c r="F178" s="18"/>
      <c r="G178" s="18"/>
    </row>
    <row r="179" spans="1:13" s="30" customFormat="1" ht="15.75">
      <c r="A179" s="26"/>
      <c r="B179" s="27"/>
      <c r="C179" s="28" t="s">
        <v>27</v>
      </c>
      <c r="D179" s="339" t="s">
        <v>28</v>
      </c>
      <c r="E179" s="340"/>
      <c r="F179" s="341"/>
      <c r="G179" s="27" t="s">
        <v>29</v>
      </c>
    </row>
    <row r="180" spans="1:13" s="30" customFormat="1" ht="15" customHeight="1">
      <c r="A180" s="31" t="s">
        <v>288</v>
      </c>
      <c r="B180" s="32" t="s">
        <v>31</v>
      </c>
      <c r="C180" s="33" t="s">
        <v>32</v>
      </c>
      <c r="D180" s="34" t="s">
        <v>33</v>
      </c>
      <c r="E180" s="34" t="s">
        <v>34</v>
      </c>
      <c r="F180" s="34" t="s">
        <v>35</v>
      </c>
      <c r="G180" s="32" t="s">
        <v>36</v>
      </c>
    </row>
    <row r="181" spans="1:13" ht="18.75" customHeight="1" thickBot="1">
      <c r="A181" s="207"/>
      <c r="B181" s="33"/>
      <c r="C181" s="32">
        <v>2023</v>
      </c>
      <c r="D181" s="27" t="s">
        <v>407</v>
      </c>
      <c r="E181" s="208" t="s">
        <v>399</v>
      </c>
      <c r="F181" s="27"/>
      <c r="G181" s="32">
        <v>2025</v>
      </c>
    </row>
    <row r="182" spans="1:13" ht="21" customHeight="1">
      <c r="A182" s="209" t="s">
        <v>291</v>
      </c>
      <c r="B182" s="210"/>
      <c r="C182" s="211"/>
      <c r="D182" s="46"/>
      <c r="E182" s="46"/>
      <c r="F182" s="46"/>
      <c r="G182" s="211"/>
      <c r="M182" s="42"/>
    </row>
    <row r="183" spans="1:13" ht="15.75">
      <c r="A183" s="51" t="s">
        <v>414</v>
      </c>
      <c r="B183" s="44" t="s">
        <v>293</v>
      </c>
      <c r="C183" s="212">
        <v>1410732</v>
      </c>
      <c r="D183" s="213">
        <v>706246</v>
      </c>
      <c r="E183" s="214">
        <f t="shared" ref="E183:E196" si="4">F183-D183</f>
        <v>707126</v>
      </c>
      <c r="F183" s="215">
        <v>1413372</v>
      </c>
      <c r="G183" s="215">
        <v>1575600</v>
      </c>
    </row>
    <row r="184" spans="1:13" ht="15.75">
      <c r="A184" s="54" t="s">
        <v>296</v>
      </c>
      <c r="B184" s="44" t="s">
        <v>297</v>
      </c>
      <c r="C184" s="212">
        <v>96000</v>
      </c>
      <c r="D184" s="213">
        <v>48000</v>
      </c>
      <c r="E184" s="214">
        <f t="shared" si="4"/>
        <v>48000</v>
      </c>
      <c r="F184" s="215">
        <v>96000</v>
      </c>
      <c r="G184" s="215">
        <v>96000</v>
      </c>
    </row>
    <row r="185" spans="1:13" ht="15.75">
      <c r="A185" s="54" t="s">
        <v>298</v>
      </c>
      <c r="B185" s="53" t="s">
        <v>299</v>
      </c>
      <c r="C185" s="217">
        <v>67500</v>
      </c>
      <c r="D185" s="213">
        <v>33750</v>
      </c>
      <c r="E185" s="214">
        <f t="shared" si="4"/>
        <v>33750</v>
      </c>
      <c r="F185" s="215">
        <v>67500</v>
      </c>
      <c r="G185" s="215">
        <v>81600</v>
      </c>
    </row>
    <row r="186" spans="1:13" ht="15.75">
      <c r="A186" s="54" t="s">
        <v>300</v>
      </c>
      <c r="B186" s="53" t="s">
        <v>301</v>
      </c>
      <c r="C186" s="217">
        <v>67500</v>
      </c>
      <c r="D186" s="213">
        <v>33750</v>
      </c>
      <c r="E186" s="214">
        <f t="shared" si="4"/>
        <v>33750</v>
      </c>
      <c r="F186" s="215">
        <v>67500</v>
      </c>
      <c r="G186" s="215">
        <v>81600</v>
      </c>
    </row>
    <row r="187" spans="1:13" ht="15.75">
      <c r="A187" s="54" t="s">
        <v>302</v>
      </c>
      <c r="B187" s="53" t="s">
        <v>303</v>
      </c>
      <c r="C187" s="217">
        <v>24000</v>
      </c>
      <c r="D187" s="213">
        <v>24000</v>
      </c>
      <c r="E187" s="214">
        <f t="shared" si="4"/>
        <v>0</v>
      </c>
      <c r="F187" s="215">
        <v>24000</v>
      </c>
      <c r="G187" s="215">
        <v>28000</v>
      </c>
    </row>
    <row r="188" spans="1:13" ht="15.75">
      <c r="A188" s="54" t="s">
        <v>306</v>
      </c>
      <c r="B188" s="53" t="s">
        <v>118</v>
      </c>
      <c r="C188" s="217">
        <v>20000</v>
      </c>
      <c r="D188" s="213">
        <v>0</v>
      </c>
      <c r="E188" s="214">
        <f t="shared" si="4"/>
        <v>20000</v>
      </c>
      <c r="F188" s="215">
        <v>20000</v>
      </c>
      <c r="G188" s="215">
        <v>20000</v>
      </c>
    </row>
    <row r="189" spans="1:13" ht="15.75">
      <c r="A189" s="54" t="s">
        <v>311</v>
      </c>
      <c r="B189" s="53" t="s">
        <v>124</v>
      </c>
      <c r="C189" s="217">
        <v>117561</v>
      </c>
      <c r="D189" s="213">
        <v>0</v>
      </c>
      <c r="E189" s="214">
        <f t="shared" si="4"/>
        <v>117781</v>
      </c>
      <c r="F189" s="215">
        <v>117781</v>
      </c>
      <c r="G189" s="215">
        <v>131300</v>
      </c>
    </row>
    <row r="190" spans="1:13" ht="15.75">
      <c r="A190" s="54" t="s">
        <v>312</v>
      </c>
      <c r="B190" s="53" t="s">
        <v>126</v>
      </c>
      <c r="C190" s="217">
        <v>20000</v>
      </c>
      <c r="D190" s="213">
        <v>0</v>
      </c>
      <c r="E190" s="214">
        <f t="shared" si="4"/>
        <v>20000</v>
      </c>
      <c r="F190" s="215">
        <v>20000</v>
      </c>
      <c r="G190" s="215">
        <v>20000</v>
      </c>
    </row>
    <row r="191" spans="1:13" ht="15.75">
      <c r="A191" s="54" t="s">
        <v>313</v>
      </c>
      <c r="B191" s="53" t="s">
        <v>314</v>
      </c>
      <c r="C191" s="217">
        <v>117561</v>
      </c>
      <c r="D191" s="213">
        <v>117781</v>
      </c>
      <c r="E191" s="214">
        <f t="shared" si="4"/>
        <v>0</v>
      </c>
      <c r="F191" s="215">
        <v>117781</v>
      </c>
      <c r="G191" s="215">
        <v>131300</v>
      </c>
    </row>
    <row r="192" spans="1:13" ht="15.75">
      <c r="A192" s="54" t="s">
        <v>415</v>
      </c>
      <c r="B192" s="53" t="s">
        <v>130</v>
      </c>
      <c r="C192" s="217"/>
      <c r="D192" s="213"/>
      <c r="E192" s="214"/>
      <c r="F192" s="215"/>
      <c r="G192" s="215">
        <v>28000</v>
      </c>
    </row>
    <row r="193" spans="1:13" ht="15.75">
      <c r="A193" s="54" t="s">
        <v>316</v>
      </c>
      <c r="B193" s="53" t="s">
        <v>321</v>
      </c>
      <c r="C193" s="217">
        <v>169290.84</v>
      </c>
      <c r="D193" s="213">
        <v>84749.52</v>
      </c>
      <c r="E193" s="214">
        <f t="shared" si="4"/>
        <v>84855.48</v>
      </c>
      <c r="F193" s="215">
        <v>169605</v>
      </c>
      <c r="G193" s="215">
        <v>189072</v>
      </c>
    </row>
    <row r="194" spans="1:13" ht="15.75">
      <c r="A194" s="54" t="s">
        <v>318</v>
      </c>
      <c r="B194" s="53" t="s">
        <v>319</v>
      </c>
      <c r="C194" s="217">
        <v>4000</v>
      </c>
      <c r="D194" s="213">
        <v>4400</v>
      </c>
      <c r="E194" s="214">
        <f t="shared" si="4"/>
        <v>23867</v>
      </c>
      <c r="F194" s="215">
        <v>28267</v>
      </c>
      <c r="G194" s="215">
        <v>31512</v>
      </c>
    </row>
    <row r="195" spans="1:13" ht="15.75">
      <c r="A195" s="54" t="s">
        <v>320</v>
      </c>
      <c r="B195" s="53" t="s">
        <v>321</v>
      </c>
      <c r="C195" s="217">
        <v>28214.639999999999</v>
      </c>
      <c r="D195" s="213">
        <v>18831.84</v>
      </c>
      <c r="E195" s="214">
        <f t="shared" si="4"/>
        <v>51837.16</v>
      </c>
      <c r="F195" s="215">
        <v>70669</v>
      </c>
      <c r="G195" s="215">
        <v>78780</v>
      </c>
    </row>
    <row r="196" spans="1:13" ht="15.75">
      <c r="A196" s="54" t="s">
        <v>322</v>
      </c>
      <c r="B196" s="53" t="s">
        <v>323</v>
      </c>
      <c r="C196" s="217">
        <v>4800</v>
      </c>
      <c r="D196" s="213">
        <v>2400</v>
      </c>
      <c r="E196" s="214">
        <f t="shared" si="4"/>
        <v>11734</v>
      </c>
      <c r="F196" s="215">
        <v>14134</v>
      </c>
      <c r="G196" s="215">
        <v>15756</v>
      </c>
    </row>
    <row r="197" spans="1:13" ht="18">
      <c r="A197" s="52" t="s">
        <v>324</v>
      </c>
      <c r="B197" s="53"/>
      <c r="C197" s="218">
        <f>SUM(C183:C196)</f>
        <v>2147159.48</v>
      </c>
      <c r="D197" s="219">
        <f>SUM(D183:D196)</f>
        <v>1073908.3600000001</v>
      </c>
      <c r="E197" s="219">
        <f>SUM(E183:E196)</f>
        <v>1152700.6399999999</v>
      </c>
      <c r="F197" s="219">
        <f>SUM(F183:F196)</f>
        <v>2226609</v>
      </c>
      <c r="G197" s="220">
        <f>SUM(G183:G196)</f>
        <v>2508520</v>
      </c>
      <c r="H197" s="261">
        <v>5</v>
      </c>
      <c r="M197" s="60"/>
    </row>
    <row r="198" spans="1:13" ht="15.75">
      <c r="A198" s="52" t="s">
        <v>325</v>
      </c>
      <c r="B198" s="53"/>
      <c r="C198" s="55"/>
      <c r="D198" s="50"/>
      <c r="E198" s="47"/>
      <c r="F198" s="213"/>
      <c r="G198" s="215"/>
    </row>
    <row r="199" spans="1:13" ht="17.25" customHeight="1">
      <c r="A199" s="54" t="s">
        <v>326</v>
      </c>
      <c r="B199" s="67" t="s">
        <v>327</v>
      </c>
      <c r="C199" s="55">
        <v>96168</v>
      </c>
      <c r="D199" s="213">
        <v>62245.64</v>
      </c>
      <c r="E199" s="213">
        <f t="shared" ref="E199:E205" si="5">F199-D199</f>
        <v>27754.36</v>
      </c>
      <c r="F199" s="215">
        <v>90000</v>
      </c>
      <c r="G199" s="215">
        <v>120000</v>
      </c>
    </row>
    <row r="200" spans="1:13" ht="15.75">
      <c r="A200" s="54" t="s">
        <v>328</v>
      </c>
      <c r="B200" s="53" t="s">
        <v>329</v>
      </c>
      <c r="C200" s="55">
        <v>50000</v>
      </c>
      <c r="D200" s="213">
        <v>31780.5</v>
      </c>
      <c r="E200" s="213">
        <f t="shared" si="5"/>
        <v>3219.5</v>
      </c>
      <c r="F200" s="215">
        <v>35000</v>
      </c>
      <c r="G200" s="215">
        <v>60000</v>
      </c>
    </row>
    <row r="201" spans="1:13" ht="15.75">
      <c r="A201" s="54" t="s">
        <v>330</v>
      </c>
      <c r="B201" s="53" t="s">
        <v>331</v>
      </c>
      <c r="C201" s="71" t="s">
        <v>40</v>
      </c>
      <c r="D201" s="213">
        <v>6260</v>
      </c>
      <c r="E201" s="213">
        <f t="shared" si="5"/>
        <v>8740</v>
      </c>
      <c r="F201" s="215">
        <v>15000</v>
      </c>
      <c r="G201" s="215">
        <v>20000</v>
      </c>
    </row>
    <row r="202" spans="1:13" ht="15.75" customHeight="1">
      <c r="A202" s="54" t="s">
        <v>332</v>
      </c>
      <c r="B202" s="53" t="s">
        <v>333</v>
      </c>
      <c r="C202" s="55">
        <v>12000</v>
      </c>
      <c r="D202" s="213">
        <v>6000</v>
      </c>
      <c r="E202" s="213">
        <f t="shared" si="5"/>
        <v>29000</v>
      </c>
      <c r="F202" s="215">
        <v>35000</v>
      </c>
      <c r="G202" s="215">
        <v>35000</v>
      </c>
    </row>
    <row r="203" spans="1:13" ht="15.75" customHeight="1">
      <c r="A203" s="54" t="s">
        <v>416</v>
      </c>
      <c r="B203" s="53" t="s">
        <v>188</v>
      </c>
      <c r="C203" s="71" t="s">
        <v>40</v>
      </c>
      <c r="D203" s="213">
        <v>2610</v>
      </c>
      <c r="E203" s="213">
        <f t="shared" si="5"/>
        <v>17390</v>
      </c>
      <c r="F203" s="215">
        <v>20000</v>
      </c>
      <c r="G203" s="215">
        <v>20000</v>
      </c>
    </row>
    <row r="204" spans="1:13" ht="13.5" customHeight="1">
      <c r="A204" s="54" t="s">
        <v>338</v>
      </c>
      <c r="B204" s="53" t="s">
        <v>339</v>
      </c>
      <c r="C204" s="55">
        <v>3270</v>
      </c>
      <c r="D204" s="213">
        <v>3200</v>
      </c>
      <c r="E204" s="213">
        <f t="shared" si="5"/>
        <v>6800</v>
      </c>
      <c r="F204" s="215">
        <v>10000</v>
      </c>
      <c r="G204" s="215">
        <v>15000</v>
      </c>
    </row>
    <row r="205" spans="1:13" ht="15.75" customHeight="1">
      <c r="A205" s="54" t="s">
        <v>340</v>
      </c>
      <c r="B205" s="53" t="s">
        <v>341</v>
      </c>
      <c r="C205" s="222">
        <v>219165.98</v>
      </c>
      <c r="D205" s="213">
        <v>37326.75</v>
      </c>
      <c r="E205" s="213">
        <f t="shared" si="5"/>
        <v>189723.25</v>
      </c>
      <c r="F205" s="228">
        <v>227050</v>
      </c>
      <c r="G205" s="215">
        <v>270000</v>
      </c>
    </row>
    <row r="206" spans="1:13" ht="15" customHeight="1">
      <c r="A206" s="52" t="s">
        <v>342</v>
      </c>
      <c r="B206" s="53"/>
      <c r="C206" s="63">
        <f>SUM(C199:C205)</f>
        <v>380603.98</v>
      </c>
      <c r="D206" s="219">
        <f>SUM(D199:D205)</f>
        <v>149422.89000000001</v>
      </c>
      <c r="E206" s="223">
        <f>SUM(E199:E205)</f>
        <v>282627.11</v>
      </c>
      <c r="F206" s="230">
        <f>SUM(F199:F205)</f>
        <v>432050</v>
      </c>
      <c r="G206" s="220">
        <f>SUM(G199:G205)</f>
        <v>540000</v>
      </c>
    </row>
    <row r="207" spans="1:13" ht="23.25" customHeight="1">
      <c r="A207" s="52" t="s">
        <v>343</v>
      </c>
      <c r="B207" s="53"/>
      <c r="C207" s="224"/>
      <c r="D207" s="50"/>
      <c r="E207" s="225"/>
      <c r="F207" s="225"/>
      <c r="G207" s="215"/>
    </row>
    <row r="208" spans="1:13" ht="15" customHeight="1">
      <c r="A208" s="54" t="s">
        <v>417</v>
      </c>
      <c r="B208" s="53" t="s">
        <v>418</v>
      </c>
      <c r="C208" s="55">
        <v>0</v>
      </c>
      <c r="D208" s="230">
        <v>0</v>
      </c>
      <c r="E208" s="266">
        <v>0</v>
      </c>
      <c r="F208" s="227">
        <v>0</v>
      </c>
      <c r="G208" s="228">
        <v>0</v>
      </c>
    </row>
    <row r="209" spans="1:13" ht="20.25" customHeight="1" thickBot="1">
      <c r="A209" s="54" t="s">
        <v>346</v>
      </c>
      <c r="B209" s="53"/>
      <c r="C209" s="267">
        <v>0</v>
      </c>
      <c r="D209" s="264">
        <v>0</v>
      </c>
      <c r="E209" s="268">
        <v>0</v>
      </c>
      <c r="F209" s="268">
        <v>0</v>
      </c>
      <c r="G209" s="215">
        <v>0</v>
      </c>
    </row>
    <row r="210" spans="1:13" ht="16.5" thickTop="1">
      <c r="A210" s="52" t="s">
        <v>410</v>
      </c>
      <c r="B210" s="53"/>
      <c r="C210" s="235">
        <f>SUM(C206,C197)</f>
        <v>2527763.46</v>
      </c>
      <c r="D210" s="269">
        <f>SUM(D206,D197)</f>
        <v>1223331.25</v>
      </c>
      <c r="E210" s="235">
        <f>SUM(E206,E197)</f>
        <v>1435327.75</v>
      </c>
      <c r="F210" s="235">
        <f>SUM(F206,F197)</f>
        <v>2658659</v>
      </c>
      <c r="G210" s="235">
        <f>SUM(G206,G197)</f>
        <v>3048520</v>
      </c>
    </row>
    <row r="211" spans="1:13" ht="0.75" customHeight="1" thickBot="1">
      <c r="A211" s="270"/>
      <c r="B211" s="18"/>
      <c r="C211" s="18"/>
      <c r="D211" s="271">
        <f>SUM(E206,E197)</f>
        <v>1435327.75</v>
      </c>
      <c r="E211" s="18"/>
      <c r="F211" s="272"/>
      <c r="G211" s="273"/>
    </row>
    <row r="212" spans="1:13" ht="23.25" customHeight="1" thickTop="1">
      <c r="A212" s="187" t="s">
        <v>348</v>
      </c>
      <c r="B212" s="239"/>
      <c r="C212" s="187" t="s">
        <v>349</v>
      </c>
      <c r="D212" s="274"/>
      <c r="E212" s="239"/>
      <c r="F212" s="345" t="s">
        <v>350</v>
      </c>
      <c r="G212" s="345"/>
    </row>
    <row r="213" spans="1:13" ht="23.25" customHeight="1">
      <c r="A213" s="19"/>
      <c r="B213" s="18"/>
      <c r="C213" s="19"/>
      <c r="D213" s="271"/>
      <c r="E213" s="18"/>
      <c r="F213" s="18"/>
      <c r="G213" s="19"/>
    </row>
    <row r="214" spans="1:13" ht="18.75" customHeight="1">
      <c r="A214" s="199" t="s">
        <v>419</v>
      </c>
      <c r="B214" s="18"/>
      <c r="C214" s="343" t="s">
        <v>352</v>
      </c>
      <c r="D214" s="343"/>
      <c r="E214" s="18"/>
      <c r="F214" s="343" t="s">
        <v>281</v>
      </c>
      <c r="G214" s="343"/>
    </row>
    <row r="215" spans="1:13" ht="15.75">
      <c r="A215" s="200" t="s">
        <v>278</v>
      </c>
      <c r="B215" s="18"/>
      <c r="C215" s="344" t="s">
        <v>13</v>
      </c>
      <c r="D215" s="344"/>
      <c r="E215" s="18"/>
      <c r="F215" s="344" t="s">
        <v>14</v>
      </c>
      <c r="G215" s="344"/>
    </row>
    <row r="218" spans="1:13" ht="15.75">
      <c r="A218" s="257" t="s">
        <v>420</v>
      </c>
      <c r="B218" s="200"/>
      <c r="C218" s="200"/>
      <c r="D218" s="18"/>
      <c r="E218" s="18"/>
      <c r="F218" s="18"/>
      <c r="G218" s="200"/>
    </row>
    <row r="219" spans="1:13" ht="15.75">
      <c r="A219" s="257"/>
      <c r="B219" s="206"/>
      <c r="C219" s="18"/>
      <c r="D219" s="18"/>
      <c r="E219" s="18"/>
      <c r="F219" s="18"/>
      <c r="G219" s="18"/>
    </row>
    <row r="220" spans="1:13" s="30" customFormat="1" ht="15.75">
      <c r="A220" s="26"/>
      <c r="B220" s="27"/>
      <c r="C220" s="28" t="s">
        <v>27</v>
      </c>
      <c r="D220" s="339" t="s">
        <v>28</v>
      </c>
      <c r="E220" s="340"/>
      <c r="F220" s="341"/>
      <c r="G220" s="27" t="s">
        <v>29</v>
      </c>
    </row>
    <row r="221" spans="1:13" s="30" customFormat="1" ht="15" customHeight="1">
      <c r="A221" s="31" t="s">
        <v>421</v>
      </c>
      <c r="B221" s="32" t="s">
        <v>31</v>
      </c>
      <c r="C221" s="33" t="s">
        <v>32</v>
      </c>
      <c r="D221" s="34" t="s">
        <v>33</v>
      </c>
      <c r="E221" s="34" t="s">
        <v>34</v>
      </c>
      <c r="F221" s="34" t="s">
        <v>35</v>
      </c>
      <c r="G221" s="32" t="s">
        <v>36</v>
      </c>
    </row>
    <row r="222" spans="1:13" ht="16.5" thickBot="1">
      <c r="A222" s="207"/>
      <c r="B222" s="33"/>
      <c r="C222" s="33">
        <v>2023</v>
      </c>
      <c r="D222" s="27" t="s">
        <v>422</v>
      </c>
      <c r="E222" s="208" t="s">
        <v>399</v>
      </c>
      <c r="F222" s="27"/>
      <c r="G222" s="32">
        <v>2025</v>
      </c>
    </row>
    <row r="223" spans="1:13" ht="18" customHeight="1">
      <c r="A223" s="209" t="s">
        <v>291</v>
      </c>
      <c r="B223" s="210"/>
      <c r="C223" s="211"/>
      <c r="D223" s="46"/>
      <c r="E223" s="46"/>
      <c r="F223" s="46"/>
      <c r="G223" s="211"/>
      <c r="M223" s="42"/>
    </row>
    <row r="224" spans="1:13" ht="15.75">
      <c r="A224" s="51" t="s">
        <v>292</v>
      </c>
      <c r="B224" s="44" t="s">
        <v>293</v>
      </c>
      <c r="C224" s="212">
        <v>392673.96</v>
      </c>
      <c r="D224" s="213">
        <v>494202</v>
      </c>
      <c r="E224" s="214">
        <f t="shared" ref="E224:E237" si="6">F224-D224</f>
        <v>494202</v>
      </c>
      <c r="F224" s="215">
        <v>988404</v>
      </c>
      <c r="G224" s="215">
        <v>1100796</v>
      </c>
    </row>
    <row r="225" spans="1:13" ht="15.75">
      <c r="A225" s="54" t="s">
        <v>296</v>
      </c>
      <c r="B225" s="44" t="s">
        <v>297</v>
      </c>
      <c r="C225" s="212">
        <v>21000</v>
      </c>
      <c r="D225" s="213">
        <v>24000</v>
      </c>
      <c r="E225" s="214">
        <f t="shared" si="6"/>
        <v>24000</v>
      </c>
      <c r="F225" s="215">
        <v>48000</v>
      </c>
      <c r="G225" s="215">
        <v>48000</v>
      </c>
    </row>
    <row r="226" spans="1:13" ht="15.75">
      <c r="A226" s="54" t="s">
        <v>298</v>
      </c>
      <c r="B226" s="53" t="s">
        <v>299</v>
      </c>
      <c r="C226" s="217">
        <v>67500</v>
      </c>
      <c r="D226" s="213">
        <v>33750</v>
      </c>
      <c r="E226" s="214">
        <f t="shared" si="6"/>
        <v>33750</v>
      </c>
      <c r="F226" s="215">
        <v>67500</v>
      </c>
      <c r="G226" s="215">
        <v>81600</v>
      </c>
    </row>
    <row r="227" spans="1:13" ht="15.75">
      <c r="A227" s="54" t="s">
        <v>300</v>
      </c>
      <c r="B227" s="53" t="s">
        <v>301</v>
      </c>
      <c r="C227" s="217">
        <v>67500</v>
      </c>
      <c r="D227" s="213">
        <v>33750</v>
      </c>
      <c r="E227" s="214">
        <f t="shared" si="6"/>
        <v>33750</v>
      </c>
      <c r="F227" s="215">
        <v>67500</v>
      </c>
      <c r="G227" s="215">
        <v>81600</v>
      </c>
    </row>
    <row r="228" spans="1:13" ht="15.75">
      <c r="A228" s="54" t="s">
        <v>302</v>
      </c>
      <c r="B228" s="53" t="s">
        <v>303</v>
      </c>
      <c r="C228" s="71" t="s">
        <v>40</v>
      </c>
      <c r="D228" s="213">
        <v>12000</v>
      </c>
      <c r="E228" s="214">
        <f t="shared" si="6"/>
        <v>0</v>
      </c>
      <c r="F228" s="215">
        <v>12000</v>
      </c>
      <c r="G228" s="215">
        <v>14000</v>
      </c>
    </row>
    <row r="229" spans="1:13" ht="15.75">
      <c r="A229" s="54" t="s">
        <v>306</v>
      </c>
      <c r="B229" s="53" t="s">
        <v>307</v>
      </c>
      <c r="C229" s="217">
        <v>10000</v>
      </c>
      <c r="D229" s="213">
        <v>0</v>
      </c>
      <c r="E229" s="214">
        <f t="shared" si="6"/>
        <v>10000</v>
      </c>
      <c r="F229" s="215">
        <v>10000</v>
      </c>
      <c r="G229" s="215">
        <v>10000</v>
      </c>
    </row>
    <row r="230" spans="1:13" ht="15.75">
      <c r="A230" s="54" t="s">
        <v>311</v>
      </c>
      <c r="B230" s="53" t="s">
        <v>124</v>
      </c>
      <c r="C230" s="217">
        <v>82367</v>
      </c>
      <c r="D230" s="213">
        <v>0</v>
      </c>
      <c r="E230" s="214">
        <f t="shared" si="6"/>
        <v>82367</v>
      </c>
      <c r="F230" s="215">
        <v>82367</v>
      </c>
      <c r="G230" s="215">
        <v>91733</v>
      </c>
    </row>
    <row r="231" spans="1:13" ht="15.75">
      <c r="A231" s="54" t="s">
        <v>312</v>
      </c>
      <c r="B231" s="53" t="s">
        <v>126</v>
      </c>
      <c r="C231" s="217">
        <v>10000</v>
      </c>
      <c r="D231" s="213">
        <v>0</v>
      </c>
      <c r="E231" s="214">
        <f t="shared" si="6"/>
        <v>10000</v>
      </c>
      <c r="F231" s="215">
        <v>10000</v>
      </c>
      <c r="G231" s="215">
        <v>10000</v>
      </c>
    </row>
    <row r="232" spans="1:13" ht="15.75">
      <c r="A232" s="54" t="s">
        <v>313</v>
      </c>
      <c r="B232" s="53" t="s">
        <v>314</v>
      </c>
      <c r="C232" s="71" t="s">
        <v>40</v>
      </c>
      <c r="D232" s="213">
        <v>82367</v>
      </c>
      <c r="E232" s="214">
        <f t="shared" si="6"/>
        <v>0</v>
      </c>
      <c r="F232" s="215">
        <v>82367</v>
      </c>
      <c r="G232" s="215">
        <v>91733</v>
      </c>
    </row>
    <row r="233" spans="1:13" ht="15.75">
      <c r="A233" s="54" t="s">
        <v>415</v>
      </c>
      <c r="B233" s="53" t="s">
        <v>130</v>
      </c>
      <c r="C233" s="71"/>
      <c r="D233" s="213"/>
      <c r="E233" s="214"/>
      <c r="F233" s="215"/>
      <c r="G233" s="215">
        <v>14000</v>
      </c>
    </row>
    <row r="234" spans="1:13" ht="15.75">
      <c r="A234" s="54" t="s">
        <v>316</v>
      </c>
      <c r="B234" s="53" t="s">
        <v>136</v>
      </c>
      <c r="C234" s="217">
        <v>47186.01</v>
      </c>
      <c r="D234" s="213">
        <v>59304.24</v>
      </c>
      <c r="E234" s="214">
        <f t="shared" si="6"/>
        <v>59304.76</v>
      </c>
      <c r="F234" s="215">
        <v>118609</v>
      </c>
      <c r="G234" s="215">
        <v>132096</v>
      </c>
    </row>
    <row r="235" spans="1:13" ht="15.75">
      <c r="A235" s="54" t="s">
        <v>318</v>
      </c>
      <c r="B235" s="53" t="s">
        <v>319</v>
      </c>
      <c r="C235" s="217">
        <v>1000</v>
      </c>
      <c r="D235" s="213">
        <v>2200</v>
      </c>
      <c r="E235" s="214">
        <f t="shared" si="6"/>
        <v>17568</v>
      </c>
      <c r="F235" s="215">
        <v>19768</v>
      </c>
      <c r="G235" s="215">
        <v>22015</v>
      </c>
    </row>
    <row r="236" spans="1:13" ht="15.75">
      <c r="A236" s="54" t="s">
        <v>320</v>
      </c>
      <c r="B236" s="53" t="s">
        <v>321</v>
      </c>
      <c r="C236" s="217">
        <v>7972.16</v>
      </c>
      <c r="D236" s="213">
        <v>13178.75</v>
      </c>
      <c r="E236" s="214">
        <f t="shared" si="6"/>
        <v>36241.25</v>
      </c>
      <c r="F236" s="215">
        <v>49420</v>
      </c>
      <c r="G236" s="215">
        <v>55040</v>
      </c>
    </row>
    <row r="237" spans="1:13" ht="15.75">
      <c r="A237" s="54" t="s">
        <v>322</v>
      </c>
      <c r="B237" s="53" t="s">
        <v>323</v>
      </c>
      <c r="C237" s="217">
        <v>1050</v>
      </c>
      <c r="D237" s="213">
        <v>1200</v>
      </c>
      <c r="E237" s="214">
        <f t="shared" si="6"/>
        <v>8684</v>
      </c>
      <c r="F237" s="215">
        <v>9884</v>
      </c>
      <c r="G237" s="215">
        <v>11008</v>
      </c>
    </row>
    <row r="238" spans="1:13" ht="18">
      <c r="A238" s="52" t="s">
        <v>324</v>
      </c>
      <c r="B238" s="53"/>
      <c r="C238" s="218">
        <f>SUM(C224:C237)</f>
        <v>708249.13</v>
      </c>
      <c r="D238" s="219">
        <f>SUM(D224:D237)</f>
        <v>755951.99</v>
      </c>
      <c r="E238" s="219">
        <f>SUM(E224:E237)</f>
        <v>809867.01</v>
      </c>
      <c r="F238" s="219">
        <f>SUM(F224:F237)</f>
        <v>1565819</v>
      </c>
      <c r="G238" s="220">
        <f>SUM(G224:G237)</f>
        <v>1763621</v>
      </c>
      <c r="H238" s="261">
        <v>6</v>
      </c>
      <c r="M238" s="60"/>
    </row>
    <row r="239" spans="1:13" ht="15.75">
      <c r="A239" s="52" t="s">
        <v>325</v>
      </c>
      <c r="B239" s="53"/>
      <c r="C239" s="55"/>
      <c r="D239" s="230"/>
      <c r="E239" s="259"/>
      <c r="F239" s="213"/>
      <c r="G239" s="215"/>
    </row>
    <row r="240" spans="1:13" ht="17.25" customHeight="1">
      <c r="A240" s="54" t="s">
        <v>326</v>
      </c>
      <c r="B240" s="67" t="s">
        <v>327</v>
      </c>
      <c r="C240" s="55">
        <v>65359.08</v>
      </c>
      <c r="D240" s="213">
        <v>12860.4</v>
      </c>
      <c r="E240" s="213">
        <f t="shared" ref="E240:E246" si="7">F240-D240</f>
        <v>57139.6</v>
      </c>
      <c r="F240" s="215">
        <v>70000</v>
      </c>
      <c r="G240" s="215">
        <v>90000</v>
      </c>
    </row>
    <row r="241" spans="1:7" ht="15.75">
      <c r="A241" s="54" t="s">
        <v>328</v>
      </c>
      <c r="B241" s="53" t="s">
        <v>329</v>
      </c>
      <c r="C241" s="55">
        <v>39097.599999999999</v>
      </c>
      <c r="D241" s="213">
        <v>21802</v>
      </c>
      <c r="E241" s="213">
        <f t="shared" si="7"/>
        <v>23198</v>
      </c>
      <c r="F241" s="215">
        <v>45000</v>
      </c>
      <c r="G241" s="215">
        <v>70000</v>
      </c>
    </row>
    <row r="242" spans="1:7" ht="15.75">
      <c r="A242" s="54" t="s">
        <v>330</v>
      </c>
      <c r="B242" s="53"/>
      <c r="C242" s="55">
        <v>0</v>
      </c>
      <c r="D242" s="213">
        <v>1140</v>
      </c>
      <c r="E242" s="213">
        <f t="shared" si="7"/>
        <v>13860</v>
      </c>
      <c r="F242" s="215">
        <v>15000</v>
      </c>
      <c r="G242" s="215">
        <v>20000</v>
      </c>
    </row>
    <row r="243" spans="1:7" ht="15.75" customHeight="1">
      <c r="A243" s="54" t="s">
        <v>332</v>
      </c>
      <c r="B243" s="53" t="s">
        <v>333</v>
      </c>
      <c r="C243" s="55">
        <v>25196.95</v>
      </c>
      <c r="D243" s="213">
        <v>7486.95</v>
      </c>
      <c r="E243" s="213">
        <f t="shared" si="7"/>
        <v>32513.05</v>
      </c>
      <c r="F243" s="215">
        <v>40000</v>
      </c>
      <c r="G243" s="215">
        <v>10000</v>
      </c>
    </row>
    <row r="244" spans="1:7" ht="15.75" customHeight="1">
      <c r="A244" s="54" t="s">
        <v>416</v>
      </c>
      <c r="B244" s="53"/>
      <c r="C244" s="55">
        <v>0</v>
      </c>
      <c r="D244" s="213">
        <v>0</v>
      </c>
      <c r="E244" s="213">
        <f t="shared" si="7"/>
        <v>10000</v>
      </c>
      <c r="F244" s="215">
        <v>10000</v>
      </c>
      <c r="G244" s="215">
        <v>10000</v>
      </c>
    </row>
    <row r="245" spans="1:7" ht="13.5" customHeight="1">
      <c r="A245" s="54" t="s">
        <v>338</v>
      </c>
      <c r="B245" s="53" t="s">
        <v>423</v>
      </c>
      <c r="C245" s="55">
        <v>1730</v>
      </c>
      <c r="D245" s="213">
        <v>0</v>
      </c>
      <c r="E245" s="213">
        <f t="shared" si="7"/>
        <v>2500</v>
      </c>
      <c r="F245" s="215">
        <v>2500</v>
      </c>
      <c r="G245" s="215">
        <v>10000</v>
      </c>
    </row>
    <row r="246" spans="1:7" ht="15.75" customHeight="1">
      <c r="A246" s="54" t="s">
        <v>340</v>
      </c>
      <c r="B246" s="53" t="s">
        <v>341</v>
      </c>
      <c r="C246" s="55">
        <v>189545</v>
      </c>
      <c r="D246" s="213">
        <v>96466.5</v>
      </c>
      <c r="E246" s="213">
        <f t="shared" si="7"/>
        <v>68753.5</v>
      </c>
      <c r="F246" s="215">
        <v>165220</v>
      </c>
      <c r="G246" s="215">
        <v>190000</v>
      </c>
    </row>
    <row r="247" spans="1:7" ht="15" customHeight="1" thickBot="1">
      <c r="A247" s="52" t="s">
        <v>342</v>
      </c>
      <c r="B247" s="53"/>
      <c r="C247" s="229">
        <f>SUM(C240:C246)</f>
        <v>320928.63</v>
      </c>
      <c r="D247" s="223">
        <f>SUM(D240:D246)</f>
        <v>139755.85</v>
      </c>
      <c r="E247" s="264">
        <f>SUM(E240:E246)</f>
        <v>207964.15000000002</v>
      </c>
      <c r="F247" s="264">
        <f>SUM(F240:F246)</f>
        <v>347720</v>
      </c>
      <c r="G247" s="265">
        <f>SUM(G240:G246)</f>
        <v>400000</v>
      </c>
    </row>
    <row r="248" spans="1:7" ht="15" customHeight="1" thickTop="1" thickBot="1">
      <c r="A248" s="52" t="s">
        <v>424</v>
      </c>
      <c r="B248" s="275"/>
      <c r="C248" s="233">
        <f>SUM(C247,C238)</f>
        <v>1029177.76</v>
      </c>
      <c r="D248" s="253">
        <f>SUM(D247,D238)</f>
        <v>895707.84</v>
      </c>
      <c r="E248" s="252">
        <f>SUM(E247,E238)</f>
        <v>1017831.16</v>
      </c>
      <c r="F248" s="252">
        <f>SUM(F247,F238)</f>
        <v>1913539</v>
      </c>
      <c r="G248" s="276">
        <f>G238+G247</f>
        <v>2163621</v>
      </c>
    </row>
    <row r="249" spans="1:7" ht="23.25" customHeight="1" thickTop="1">
      <c r="A249" s="187" t="s">
        <v>348</v>
      </c>
      <c r="B249" s="18"/>
      <c r="C249" s="187" t="s">
        <v>349</v>
      </c>
      <c r="D249" s="274"/>
      <c r="E249" s="18"/>
      <c r="F249" s="345" t="s">
        <v>350</v>
      </c>
      <c r="G249" s="345"/>
    </row>
    <row r="250" spans="1:7" ht="23.25" customHeight="1">
      <c r="A250" s="19"/>
      <c r="B250" s="18"/>
      <c r="C250" s="19"/>
      <c r="D250" s="271"/>
      <c r="E250" s="18"/>
      <c r="F250" s="18"/>
      <c r="G250" s="19"/>
    </row>
    <row r="251" spans="1:7" ht="18.75" customHeight="1">
      <c r="A251" s="199" t="s">
        <v>425</v>
      </c>
      <c r="B251" s="18"/>
      <c r="C251" s="343" t="s">
        <v>352</v>
      </c>
      <c r="D251" s="343"/>
      <c r="E251" s="18"/>
      <c r="F251" s="343" t="s">
        <v>281</v>
      </c>
      <c r="G251" s="343"/>
    </row>
    <row r="252" spans="1:7" ht="15.75">
      <c r="A252" s="200" t="s">
        <v>426</v>
      </c>
      <c r="B252" s="18"/>
      <c r="C252" s="344" t="s">
        <v>13</v>
      </c>
      <c r="D252" s="344"/>
      <c r="E252" s="18"/>
      <c r="F252" s="344" t="s">
        <v>14</v>
      </c>
      <c r="G252" s="344"/>
    </row>
    <row r="255" spans="1:7" ht="15.75">
      <c r="A255" s="257" t="s">
        <v>427</v>
      </c>
      <c r="B255" s="200"/>
      <c r="C255" s="200"/>
      <c r="D255" s="18"/>
      <c r="E255" s="18"/>
      <c r="F255" s="18"/>
      <c r="G255" s="200"/>
    </row>
    <row r="256" spans="1:7" ht="15.75">
      <c r="A256" s="257"/>
      <c r="B256" s="206"/>
      <c r="C256" s="18"/>
      <c r="D256" s="18"/>
      <c r="E256" s="18"/>
      <c r="F256" s="18"/>
      <c r="G256" s="18"/>
    </row>
    <row r="257" spans="1:13" s="30" customFormat="1" ht="15.75">
      <c r="A257" s="26"/>
      <c r="B257" s="27"/>
      <c r="C257" s="28" t="s">
        <v>27</v>
      </c>
      <c r="D257" s="339" t="s">
        <v>28</v>
      </c>
      <c r="E257" s="340"/>
      <c r="F257" s="341"/>
      <c r="G257" s="27" t="s">
        <v>29</v>
      </c>
    </row>
    <row r="258" spans="1:13" s="30" customFormat="1" ht="15" customHeight="1">
      <c r="A258" s="31" t="s">
        <v>406</v>
      </c>
      <c r="B258" s="32" t="s">
        <v>31</v>
      </c>
      <c r="C258" s="33" t="s">
        <v>32</v>
      </c>
      <c r="D258" s="34" t="s">
        <v>33</v>
      </c>
      <c r="E258" s="34" t="s">
        <v>34</v>
      </c>
      <c r="F258" s="34" t="s">
        <v>35</v>
      </c>
      <c r="G258" s="32" t="s">
        <v>36</v>
      </c>
    </row>
    <row r="259" spans="1:13" ht="16.5" thickBot="1">
      <c r="A259" s="207"/>
      <c r="B259" s="33"/>
      <c r="C259" s="33">
        <v>2023</v>
      </c>
      <c r="D259" s="27" t="s">
        <v>407</v>
      </c>
      <c r="E259" s="208" t="s">
        <v>399</v>
      </c>
      <c r="F259" s="208"/>
      <c r="G259" s="32">
        <v>2025</v>
      </c>
    </row>
    <row r="260" spans="1:13" ht="30" customHeight="1">
      <c r="A260" s="209" t="s">
        <v>291</v>
      </c>
      <c r="B260" s="210"/>
      <c r="C260" s="211"/>
      <c r="D260" s="46"/>
      <c r="E260" s="46"/>
      <c r="F260" s="47"/>
      <c r="G260" s="211"/>
      <c r="M260" s="42"/>
    </row>
    <row r="261" spans="1:13" ht="15.75">
      <c r="A261" s="51" t="s">
        <v>292</v>
      </c>
      <c r="B261" s="44" t="s">
        <v>293</v>
      </c>
      <c r="C261" s="212">
        <v>935076</v>
      </c>
      <c r="D261" s="213">
        <v>469990.9</v>
      </c>
      <c r="E261" s="214">
        <f t="shared" ref="E261:E274" si="8">F261-D261</f>
        <v>479269.1</v>
      </c>
      <c r="F261" s="215">
        <v>949260</v>
      </c>
      <c r="G261" s="215">
        <v>1057440</v>
      </c>
    </row>
    <row r="262" spans="1:13" ht="15.75">
      <c r="A262" s="54" t="s">
        <v>296</v>
      </c>
      <c r="B262" s="44" t="s">
        <v>297</v>
      </c>
      <c r="C262" s="212">
        <v>48000</v>
      </c>
      <c r="D262" s="213">
        <v>24000</v>
      </c>
      <c r="E262" s="214">
        <f t="shared" si="8"/>
        <v>24000</v>
      </c>
      <c r="F262" s="215">
        <v>48000</v>
      </c>
      <c r="G262" s="215">
        <v>48000</v>
      </c>
    </row>
    <row r="263" spans="1:13" ht="15.75">
      <c r="A263" s="54" t="s">
        <v>298</v>
      </c>
      <c r="B263" s="53" t="s">
        <v>299</v>
      </c>
      <c r="C263" s="217">
        <v>67500</v>
      </c>
      <c r="D263" s="213">
        <v>33750</v>
      </c>
      <c r="E263" s="214">
        <f t="shared" si="8"/>
        <v>33750</v>
      </c>
      <c r="F263" s="215">
        <v>67500</v>
      </c>
      <c r="G263" s="215">
        <v>81600</v>
      </c>
    </row>
    <row r="264" spans="1:13" ht="15.75">
      <c r="A264" s="54" t="s">
        <v>300</v>
      </c>
      <c r="B264" s="53" t="s">
        <v>301</v>
      </c>
      <c r="C264" s="217">
        <v>67500</v>
      </c>
      <c r="D264" s="213">
        <v>33750</v>
      </c>
      <c r="E264" s="214">
        <f t="shared" si="8"/>
        <v>33750</v>
      </c>
      <c r="F264" s="215">
        <v>67500</v>
      </c>
      <c r="G264" s="215">
        <v>81600</v>
      </c>
    </row>
    <row r="265" spans="1:13" ht="15.75">
      <c r="A265" s="54" t="s">
        <v>302</v>
      </c>
      <c r="B265" s="53" t="s">
        <v>303</v>
      </c>
      <c r="C265" s="217">
        <v>12000</v>
      </c>
      <c r="D265" s="213">
        <v>12000</v>
      </c>
      <c r="E265" s="214">
        <f t="shared" si="8"/>
        <v>0</v>
      </c>
      <c r="F265" s="215">
        <v>12000</v>
      </c>
      <c r="G265" s="215">
        <v>14000</v>
      </c>
    </row>
    <row r="266" spans="1:13" ht="15.75">
      <c r="A266" s="54" t="s">
        <v>306</v>
      </c>
      <c r="B266" s="53" t="s">
        <v>428</v>
      </c>
      <c r="C266" s="217">
        <v>10000</v>
      </c>
      <c r="D266" s="213">
        <v>0</v>
      </c>
      <c r="E266" s="214">
        <f t="shared" si="8"/>
        <v>10000</v>
      </c>
      <c r="F266" s="215">
        <v>10000</v>
      </c>
      <c r="G266" s="215">
        <v>10000</v>
      </c>
    </row>
    <row r="267" spans="1:13" ht="15.75">
      <c r="A267" s="54" t="s">
        <v>311</v>
      </c>
      <c r="B267" s="53" t="s">
        <v>124</v>
      </c>
      <c r="C267" s="217">
        <v>77923</v>
      </c>
      <c r="D267" s="213">
        <v>0</v>
      </c>
      <c r="E267" s="214">
        <f t="shared" si="8"/>
        <v>79105</v>
      </c>
      <c r="F267" s="215">
        <v>79105</v>
      </c>
      <c r="G267" s="215">
        <v>88120</v>
      </c>
    </row>
    <row r="268" spans="1:13" ht="15.75">
      <c r="A268" s="54" t="s">
        <v>312</v>
      </c>
      <c r="B268" s="53" t="s">
        <v>126</v>
      </c>
      <c r="C268" s="217">
        <v>10000</v>
      </c>
      <c r="D268" s="213">
        <v>0</v>
      </c>
      <c r="E268" s="214">
        <f t="shared" si="8"/>
        <v>10000</v>
      </c>
      <c r="F268" s="215">
        <v>10000</v>
      </c>
      <c r="G268" s="215">
        <v>10000</v>
      </c>
    </row>
    <row r="269" spans="1:13" ht="15.75">
      <c r="A269" s="54" t="s">
        <v>313</v>
      </c>
      <c r="B269" s="53" t="s">
        <v>314</v>
      </c>
      <c r="C269" s="217">
        <v>77923</v>
      </c>
      <c r="D269" s="213">
        <v>79105</v>
      </c>
      <c r="E269" s="214">
        <f t="shared" si="8"/>
        <v>0</v>
      </c>
      <c r="F269" s="215">
        <v>79105</v>
      </c>
      <c r="G269" s="215">
        <v>88120</v>
      </c>
    </row>
    <row r="270" spans="1:13" ht="15.75">
      <c r="A270" s="54" t="s">
        <v>315</v>
      </c>
      <c r="B270" s="53" t="s">
        <v>130</v>
      </c>
      <c r="C270" s="217"/>
      <c r="D270" s="213"/>
      <c r="E270" s="214"/>
      <c r="F270" s="215"/>
      <c r="G270" s="215">
        <v>14000</v>
      </c>
    </row>
    <row r="271" spans="1:13" ht="15.75">
      <c r="A271" s="54" t="s">
        <v>316</v>
      </c>
      <c r="B271" s="53" t="s">
        <v>317</v>
      </c>
      <c r="C271" s="217">
        <v>112209.12</v>
      </c>
      <c r="D271" s="213">
        <v>56398.92</v>
      </c>
      <c r="E271" s="214">
        <f t="shared" si="8"/>
        <v>57513.08</v>
      </c>
      <c r="F271" s="215">
        <v>113912</v>
      </c>
      <c r="G271" s="215">
        <v>126892</v>
      </c>
    </row>
    <row r="272" spans="1:13" ht="15.75">
      <c r="A272" s="54" t="s">
        <v>318</v>
      </c>
      <c r="B272" s="53" t="s">
        <v>319</v>
      </c>
      <c r="C272" s="217">
        <v>2400</v>
      </c>
      <c r="D272" s="213">
        <v>2200</v>
      </c>
      <c r="E272" s="214">
        <f t="shared" si="8"/>
        <v>16785</v>
      </c>
      <c r="F272" s="215">
        <v>18985</v>
      </c>
      <c r="G272" s="215">
        <v>21148</v>
      </c>
    </row>
    <row r="273" spans="1:13" ht="15.75">
      <c r="A273" s="54" t="s">
        <v>320</v>
      </c>
      <c r="B273" s="53" t="s">
        <v>321</v>
      </c>
      <c r="C273" s="217">
        <v>18701.52</v>
      </c>
      <c r="D273" s="213">
        <v>12530.79</v>
      </c>
      <c r="E273" s="214">
        <f t="shared" si="8"/>
        <v>34932.21</v>
      </c>
      <c r="F273" s="215">
        <v>47463</v>
      </c>
      <c r="G273" s="215">
        <v>52872</v>
      </c>
    </row>
    <row r="274" spans="1:13" ht="15.75">
      <c r="A274" s="54" t="s">
        <v>322</v>
      </c>
      <c r="B274" s="53" t="s">
        <v>323</v>
      </c>
      <c r="C274" s="217">
        <v>2400</v>
      </c>
      <c r="D274" s="213">
        <v>1200</v>
      </c>
      <c r="E274" s="214">
        <f t="shared" si="8"/>
        <v>8293</v>
      </c>
      <c r="F274" s="215">
        <v>9493</v>
      </c>
      <c r="G274" s="215">
        <v>10574</v>
      </c>
    </row>
    <row r="275" spans="1:13" ht="18">
      <c r="A275" s="52" t="s">
        <v>324</v>
      </c>
      <c r="B275" s="53"/>
      <c r="C275" s="218">
        <f>SUM(C261:C274)</f>
        <v>1441632.6400000001</v>
      </c>
      <c r="D275" s="277">
        <f>SUM(D261:D274)</f>
        <v>724925.6100000001</v>
      </c>
      <c r="E275" s="277">
        <f>SUM(E261:E274)</f>
        <v>787397.3899999999</v>
      </c>
      <c r="F275" s="219">
        <f>SUM(F261:F274)</f>
        <v>1512323</v>
      </c>
      <c r="G275" s="220">
        <f>SUM(G261:G274)</f>
        <v>1704366</v>
      </c>
      <c r="H275" s="261">
        <v>7</v>
      </c>
      <c r="M275" s="60"/>
    </row>
    <row r="276" spans="1:13" ht="15.75">
      <c r="A276" s="52" t="s">
        <v>325</v>
      </c>
      <c r="B276" s="53"/>
      <c r="C276" s="55"/>
      <c r="D276" s="50"/>
      <c r="E276" s="47"/>
      <c r="F276" s="213"/>
      <c r="G276" s="215"/>
    </row>
    <row r="277" spans="1:13" ht="17.25" customHeight="1">
      <c r="A277" s="54" t="s">
        <v>326</v>
      </c>
      <c r="B277" s="67" t="s">
        <v>327</v>
      </c>
      <c r="C277" s="55">
        <v>96077.41</v>
      </c>
      <c r="D277" s="213">
        <v>34930</v>
      </c>
      <c r="E277" s="213">
        <f t="shared" ref="E277:E283" si="9">F277-D277</f>
        <v>45070</v>
      </c>
      <c r="F277" s="215">
        <v>80000</v>
      </c>
      <c r="G277" s="215">
        <v>100000</v>
      </c>
    </row>
    <row r="278" spans="1:13" ht="15.75">
      <c r="A278" s="54" t="s">
        <v>328</v>
      </c>
      <c r="B278" s="53" t="s">
        <v>329</v>
      </c>
      <c r="C278" s="55">
        <v>38811</v>
      </c>
      <c r="D278" s="213">
        <v>35525.5</v>
      </c>
      <c r="E278" s="213">
        <f t="shared" si="9"/>
        <v>4474.5</v>
      </c>
      <c r="F278" s="215">
        <v>40000</v>
      </c>
      <c r="G278" s="215">
        <v>40000</v>
      </c>
    </row>
    <row r="279" spans="1:13" ht="15.75">
      <c r="A279" s="54" t="s">
        <v>330</v>
      </c>
      <c r="B279" s="53"/>
      <c r="C279" s="71" t="s">
        <v>40</v>
      </c>
      <c r="D279" s="213">
        <v>770</v>
      </c>
      <c r="E279" s="213">
        <f t="shared" si="9"/>
        <v>14230</v>
      </c>
      <c r="F279" s="215">
        <v>15000</v>
      </c>
      <c r="G279" s="215">
        <v>25000</v>
      </c>
    </row>
    <row r="280" spans="1:13" ht="15.75" customHeight="1">
      <c r="A280" s="54" t="s">
        <v>332</v>
      </c>
      <c r="B280" s="53" t="s">
        <v>333</v>
      </c>
      <c r="C280" s="55">
        <v>53692.17</v>
      </c>
      <c r="D280" s="213">
        <v>13249.98</v>
      </c>
      <c r="E280" s="213">
        <f t="shared" si="9"/>
        <v>46750.020000000004</v>
      </c>
      <c r="F280" s="215">
        <v>60000</v>
      </c>
      <c r="G280" s="215">
        <v>37500</v>
      </c>
    </row>
    <row r="281" spans="1:13" ht="15.75" customHeight="1">
      <c r="A281" s="54" t="s">
        <v>416</v>
      </c>
      <c r="B281" s="53"/>
      <c r="C281" s="71" t="s">
        <v>40</v>
      </c>
      <c r="D281" s="213">
        <v>0</v>
      </c>
      <c r="E281" s="213">
        <f t="shared" si="9"/>
        <v>17000</v>
      </c>
      <c r="F281" s="215">
        <v>17000</v>
      </c>
      <c r="G281" s="215">
        <v>17000</v>
      </c>
    </row>
    <row r="282" spans="1:13" ht="13.5" customHeight="1">
      <c r="A282" s="54" t="s">
        <v>338</v>
      </c>
      <c r="B282" s="53" t="s">
        <v>423</v>
      </c>
      <c r="C282" s="71" t="s">
        <v>40</v>
      </c>
      <c r="D282" s="213">
        <v>0</v>
      </c>
      <c r="E282" s="213">
        <f t="shared" si="9"/>
        <v>5000</v>
      </c>
      <c r="F282" s="215">
        <v>5000</v>
      </c>
      <c r="G282" s="215">
        <v>10000</v>
      </c>
    </row>
    <row r="283" spans="1:13" ht="15.75" customHeight="1">
      <c r="A283" s="54" t="s">
        <v>340</v>
      </c>
      <c r="B283" s="53" t="s">
        <v>341</v>
      </c>
      <c r="C283" s="222">
        <v>161311.75</v>
      </c>
      <c r="D283" s="213">
        <v>60152.5</v>
      </c>
      <c r="E283" s="213">
        <f t="shared" si="9"/>
        <v>110171.5</v>
      </c>
      <c r="F283" s="228">
        <v>170324</v>
      </c>
      <c r="G283" s="215">
        <v>170500</v>
      </c>
    </row>
    <row r="284" spans="1:13" ht="15" customHeight="1">
      <c r="A284" s="52" t="s">
        <v>342</v>
      </c>
      <c r="B284" s="53"/>
      <c r="C284" s="63">
        <f>SUM(C277:C283)</f>
        <v>349892.33</v>
      </c>
      <c r="D284" s="277">
        <f>SUM(D277:D283)</f>
        <v>144627.97999999998</v>
      </c>
      <c r="E284" s="278">
        <f>SUM(E277:E283)</f>
        <v>242696.02000000002</v>
      </c>
      <c r="F284" s="230">
        <f>SUM(F277:F283)</f>
        <v>387324</v>
      </c>
      <c r="G284" s="220">
        <f>SUM(G277:G283)</f>
        <v>400000</v>
      </c>
    </row>
    <row r="285" spans="1:13" ht="23.25" customHeight="1">
      <c r="A285" s="52" t="s">
        <v>343</v>
      </c>
      <c r="B285" s="53"/>
      <c r="C285" s="224"/>
      <c r="D285" s="50"/>
      <c r="E285" s="225"/>
      <c r="F285" s="225"/>
      <c r="G285" s="215"/>
    </row>
    <row r="286" spans="1:13" ht="15" customHeight="1">
      <c r="A286" s="54" t="s">
        <v>429</v>
      </c>
      <c r="B286" s="53" t="s">
        <v>430</v>
      </c>
      <c r="C286" s="55">
        <v>0</v>
      </c>
      <c r="D286" s="279">
        <v>0</v>
      </c>
      <c r="E286" s="280">
        <v>0</v>
      </c>
      <c r="F286" s="281">
        <v>0</v>
      </c>
      <c r="G286" s="228">
        <v>0</v>
      </c>
    </row>
    <row r="287" spans="1:13" ht="20.25" customHeight="1" thickBot="1">
      <c r="A287" s="54" t="s">
        <v>346</v>
      </c>
      <c r="B287" s="53"/>
      <c r="C287" s="267">
        <v>0</v>
      </c>
      <c r="D287" s="230">
        <v>0</v>
      </c>
      <c r="E287" s="259">
        <v>0</v>
      </c>
      <c r="F287" s="259">
        <v>0</v>
      </c>
      <c r="G287" s="282">
        <v>0</v>
      </c>
    </row>
    <row r="288" spans="1:13" ht="16.5" thickTop="1">
      <c r="A288" s="52" t="s">
        <v>410</v>
      </c>
      <c r="B288" s="283"/>
      <c r="C288" s="235">
        <f>SUM(C284,C275)</f>
        <v>1791524.9700000002</v>
      </c>
      <c r="D288" s="284">
        <f>SUM(D284,D275)</f>
        <v>869553.59000000008</v>
      </c>
      <c r="E288" s="235">
        <f>SUM(E284,E275)</f>
        <v>1030093.4099999999</v>
      </c>
      <c r="F288" s="235">
        <f>SUM(F284,F275)</f>
        <v>1899647</v>
      </c>
      <c r="G288" s="63">
        <f>SUM(G275,G284)</f>
        <v>2104366</v>
      </c>
    </row>
    <row r="289" spans="1:13" ht="0.75" customHeight="1" thickBot="1">
      <c r="A289" s="270"/>
      <c r="B289" s="18"/>
      <c r="C289" s="18"/>
      <c r="D289" s="18"/>
      <c r="E289" s="18"/>
      <c r="F289" s="272"/>
      <c r="G289" s="18"/>
    </row>
    <row r="290" spans="1:13" ht="23.25" customHeight="1" thickTop="1">
      <c r="A290" s="187" t="s">
        <v>348</v>
      </c>
      <c r="B290" s="239"/>
      <c r="C290" s="187" t="s">
        <v>349</v>
      </c>
      <c r="D290" s="239"/>
      <c r="E290" s="239"/>
      <c r="F290" s="345" t="s">
        <v>402</v>
      </c>
      <c r="G290" s="345"/>
    </row>
    <row r="291" spans="1:13" ht="23.25" customHeight="1">
      <c r="A291" s="19"/>
      <c r="B291" s="18"/>
      <c r="C291" s="19"/>
      <c r="D291" s="18"/>
      <c r="E291" s="18"/>
      <c r="F291" s="18"/>
      <c r="G291" s="19"/>
    </row>
    <row r="292" spans="1:13" ht="18.75" customHeight="1">
      <c r="A292" s="199" t="s">
        <v>352</v>
      </c>
      <c r="B292" s="18"/>
      <c r="C292" s="343" t="s">
        <v>352</v>
      </c>
      <c r="D292" s="343"/>
      <c r="E292" s="18"/>
      <c r="F292" s="343" t="s">
        <v>281</v>
      </c>
      <c r="G292" s="343"/>
    </row>
    <row r="293" spans="1:13" ht="15.75">
      <c r="A293" s="200" t="s">
        <v>431</v>
      </c>
      <c r="B293" s="18"/>
      <c r="C293" s="344" t="s">
        <v>13</v>
      </c>
      <c r="D293" s="344"/>
      <c r="E293" s="18"/>
      <c r="F293" s="344" t="s">
        <v>14</v>
      </c>
      <c r="G293" s="344"/>
    </row>
    <row r="296" spans="1:13" ht="15.75">
      <c r="A296" s="257" t="s">
        <v>432</v>
      </c>
      <c r="B296" s="200"/>
      <c r="C296" s="200"/>
      <c r="D296" s="18"/>
      <c r="E296" s="18"/>
      <c r="F296" s="18"/>
      <c r="G296" s="200"/>
      <c r="H296" s="20"/>
      <c r="I296" s="20"/>
    </row>
    <row r="297" spans="1:13" s="60" customFormat="1" ht="15.75">
      <c r="A297" s="26"/>
      <c r="B297" s="27"/>
      <c r="C297" s="28" t="s">
        <v>27</v>
      </c>
      <c r="D297" s="339" t="s">
        <v>28</v>
      </c>
      <c r="E297" s="340"/>
      <c r="F297" s="341"/>
      <c r="G297" s="27" t="s">
        <v>29</v>
      </c>
      <c r="H297" s="29"/>
      <c r="I297" s="29"/>
    </row>
    <row r="298" spans="1:13" s="60" customFormat="1" ht="15" customHeight="1">
      <c r="A298" s="31" t="s">
        <v>421</v>
      </c>
      <c r="B298" s="32" t="s">
        <v>31</v>
      </c>
      <c r="C298" s="33" t="s">
        <v>32</v>
      </c>
      <c r="D298" s="34" t="s">
        <v>33</v>
      </c>
      <c r="E298" s="34" t="s">
        <v>34</v>
      </c>
      <c r="F298" s="34" t="s">
        <v>35</v>
      </c>
      <c r="G298" s="32" t="s">
        <v>36</v>
      </c>
      <c r="H298" s="29"/>
      <c r="I298" s="29"/>
    </row>
    <row r="299" spans="1:13" ht="16.5" thickBot="1">
      <c r="A299" s="207"/>
      <c r="B299" s="33"/>
      <c r="C299" s="33">
        <v>2023</v>
      </c>
      <c r="D299" s="27" t="s">
        <v>407</v>
      </c>
      <c r="E299" s="208" t="s">
        <v>290</v>
      </c>
      <c r="F299" s="27"/>
      <c r="G299" s="32">
        <v>2025</v>
      </c>
      <c r="H299" s="20"/>
      <c r="I299" s="20"/>
    </row>
    <row r="300" spans="1:13" ht="19.5" customHeight="1">
      <c r="A300" s="209" t="s">
        <v>291</v>
      </c>
      <c r="B300" s="210"/>
      <c r="C300" s="211"/>
      <c r="D300" s="46"/>
      <c r="E300" s="46"/>
      <c r="F300" s="46"/>
      <c r="G300" s="211"/>
      <c r="H300" s="20"/>
      <c r="I300" s="20"/>
      <c r="M300" s="42"/>
    </row>
    <row r="301" spans="1:13" ht="15.75">
      <c r="A301" s="51" t="s">
        <v>292</v>
      </c>
      <c r="B301" s="44" t="s">
        <v>293</v>
      </c>
      <c r="C301" s="212">
        <v>1741987.27</v>
      </c>
      <c r="D301" s="213">
        <v>852027</v>
      </c>
      <c r="E301" s="214">
        <f t="shared" ref="E301:E314" si="10">F301-D301</f>
        <v>906717</v>
      </c>
      <c r="F301" s="215">
        <v>1758744</v>
      </c>
      <c r="G301" s="215">
        <v>1956132</v>
      </c>
      <c r="H301" s="20"/>
      <c r="I301" s="20"/>
    </row>
    <row r="302" spans="1:13" ht="15.75">
      <c r="A302" s="54" t="s">
        <v>296</v>
      </c>
      <c r="B302" s="44" t="s">
        <v>297</v>
      </c>
      <c r="C302" s="212">
        <v>117000</v>
      </c>
      <c r="D302" s="271">
        <v>56000</v>
      </c>
      <c r="E302" s="214">
        <f t="shared" si="10"/>
        <v>64000</v>
      </c>
      <c r="F302" s="215">
        <v>120000</v>
      </c>
      <c r="G302" s="215">
        <v>120000</v>
      </c>
      <c r="H302" s="20"/>
      <c r="I302" s="20"/>
    </row>
    <row r="303" spans="1:13" ht="15.75">
      <c r="A303" s="54" t="s">
        <v>298</v>
      </c>
      <c r="B303" s="53" t="s">
        <v>299</v>
      </c>
      <c r="C303" s="217">
        <v>67500</v>
      </c>
      <c r="D303" s="213">
        <v>33750</v>
      </c>
      <c r="E303" s="214">
        <f t="shared" si="10"/>
        <v>33750</v>
      </c>
      <c r="F303" s="215">
        <v>67500</v>
      </c>
      <c r="G303" s="215">
        <v>81600</v>
      </c>
      <c r="H303" s="20"/>
      <c r="I303" s="20"/>
    </row>
    <row r="304" spans="1:13" ht="15.75">
      <c r="A304" s="54" t="s">
        <v>300</v>
      </c>
      <c r="B304" s="53" t="s">
        <v>301</v>
      </c>
      <c r="C304" s="217">
        <v>67500</v>
      </c>
      <c r="D304" s="213">
        <v>33750</v>
      </c>
      <c r="E304" s="214">
        <f t="shared" si="10"/>
        <v>33750</v>
      </c>
      <c r="F304" s="215">
        <v>67500</v>
      </c>
      <c r="G304" s="215">
        <v>81600</v>
      </c>
      <c r="H304" s="20"/>
      <c r="I304" s="20"/>
    </row>
    <row r="305" spans="1:13" ht="15.75">
      <c r="A305" s="54" t="s">
        <v>302</v>
      </c>
      <c r="B305" s="53" t="s">
        <v>303</v>
      </c>
      <c r="C305" s="217">
        <v>30000</v>
      </c>
      <c r="D305" s="213">
        <v>24000</v>
      </c>
      <c r="E305" s="214">
        <f t="shared" si="10"/>
        <v>6000</v>
      </c>
      <c r="F305" s="215">
        <v>30000</v>
      </c>
      <c r="G305" s="215">
        <v>35000</v>
      </c>
      <c r="H305" s="20"/>
      <c r="I305" s="20"/>
    </row>
    <row r="306" spans="1:13" ht="15.75">
      <c r="A306" s="54" t="s">
        <v>306</v>
      </c>
      <c r="B306" s="53" t="s">
        <v>371</v>
      </c>
      <c r="C306" s="217">
        <v>25000</v>
      </c>
      <c r="D306" s="213">
        <v>0</v>
      </c>
      <c r="E306" s="214">
        <f t="shared" si="10"/>
        <v>25000</v>
      </c>
      <c r="F306" s="215">
        <v>25000</v>
      </c>
      <c r="G306" s="215">
        <v>25000</v>
      </c>
      <c r="H306" s="20"/>
      <c r="I306" s="20"/>
    </row>
    <row r="307" spans="1:13" ht="15.75">
      <c r="A307" s="54" t="s">
        <v>311</v>
      </c>
      <c r="B307" s="53" t="s">
        <v>124</v>
      </c>
      <c r="C307" s="217">
        <v>146562</v>
      </c>
      <c r="D307" s="213">
        <v>0</v>
      </c>
      <c r="E307" s="214">
        <f t="shared" si="10"/>
        <v>146562</v>
      </c>
      <c r="F307" s="215">
        <v>146562</v>
      </c>
      <c r="G307" s="215">
        <v>163011</v>
      </c>
      <c r="H307" s="20"/>
      <c r="I307" s="20"/>
    </row>
    <row r="308" spans="1:13" ht="15.75">
      <c r="A308" s="54" t="s">
        <v>312</v>
      </c>
      <c r="B308" s="53" t="s">
        <v>126</v>
      </c>
      <c r="C308" s="217">
        <v>25000</v>
      </c>
      <c r="D308" s="213">
        <v>0</v>
      </c>
      <c r="E308" s="214">
        <f t="shared" si="10"/>
        <v>25000</v>
      </c>
      <c r="F308" s="215">
        <v>25000</v>
      </c>
      <c r="G308" s="215">
        <v>25000</v>
      </c>
      <c r="H308" s="20"/>
      <c r="I308" s="20"/>
    </row>
    <row r="309" spans="1:13" ht="15.75">
      <c r="A309" s="54" t="s">
        <v>313</v>
      </c>
      <c r="B309" s="53" t="s">
        <v>130</v>
      </c>
      <c r="C309" s="217">
        <v>146742</v>
      </c>
      <c r="D309" s="213">
        <v>146359</v>
      </c>
      <c r="E309" s="214">
        <f t="shared" si="10"/>
        <v>203</v>
      </c>
      <c r="F309" s="215">
        <v>146562</v>
      </c>
      <c r="G309" s="215">
        <v>163011</v>
      </c>
      <c r="H309" s="20"/>
      <c r="I309" s="20"/>
    </row>
    <row r="310" spans="1:13" ht="15.75">
      <c r="A310" s="54" t="s">
        <v>129</v>
      </c>
      <c r="B310" s="53" t="s">
        <v>130</v>
      </c>
      <c r="C310" s="217"/>
      <c r="D310" s="213"/>
      <c r="E310" s="214"/>
      <c r="F310" s="215"/>
      <c r="G310" s="215">
        <v>35000</v>
      </c>
      <c r="H310" s="20"/>
      <c r="I310" s="20"/>
    </row>
    <row r="311" spans="1:13" ht="15.75">
      <c r="A311" s="54" t="s">
        <v>316</v>
      </c>
      <c r="B311" s="53" t="s">
        <v>132</v>
      </c>
      <c r="C311" s="217">
        <v>209038.47</v>
      </c>
      <c r="D311" s="213">
        <v>102243.24</v>
      </c>
      <c r="E311" s="214">
        <f t="shared" si="10"/>
        <v>108806.76</v>
      </c>
      <c r="F311" s="215">
        <v>211050</v>
      </c>
      <c r="G311" s="215">
        <v>234735</v>
      </c>
      <c r="H311" s="20"/>
      <c r="I311" s="20"/>
    </row>
    <row r="312" spans="1:13" ht="15.75">
      <c r="A312" s="54" t="s">
        <v>318</v>
      </c>
      <c r="B312" s="53" t="s">
        <v>319</v>
      </c>
      <c r="C312" s="217">
        <v>5900</v>
      </c>
      <c r="D312" s="213">
        <v>5100</v>
      </c>
      <c r="E312" s="214">
        <f t="shared" si="10"/>
        <v>30075</v>
      </c>
      <c r="F312" s="215">
        <v>35175</v>
      </c>
      <c r="G312" s="215">
        <v>39122</v>
      </c>
      <c r="H312" s="20"/>
      <c r="I312" s="20"/>
    </row>
    <row r="313" spans="1:13" ht="15.75">
      <c r="A313" s="54" t="s">
        <v>320</v>
      </c>
      <c r="B313" s="53" t="s">
        <v>321</v>
      </c>
      <c r="C313" s="217">
        <v>34956.44</v>
      </c>
      <c r="D313" s="213">
        <v>22763.29</v>
      </c>
      <c r="E313" s="214">
        <f t="shared" si="10"/>
        <v>65173.71</v>
      </c>
      <c r="F313" s="215">
        <v>87937</v>
      </c>
      <c r="G313" s="215">
        <v>97806</v>
      </c>
      <c r="H313" s="20"/>
      <c r="I313" s="20"/>
    </row>
    <row r="314" spans="1:13" ht="15.75">
      <c r="A314" s="54" t="s">
        <v>322</v>
      </c>
      <c r="B314" s="53" t="s">
        <v>323</v>
      </c>
      <c r="C314" s="217">
        <v>5900</v>
      </c>
      <c r="D314" s="213">
        <v>2800</v>
      </c>
      <c r="E314" s="214">
        <f t="shared" si="10"/>
        <v>14788</v>
      </c>
      <c r="F314" s="215">
        <v>17588</v>
      </c>
      <c r="G314" s="215">
        <v>19561</v>
      </c>
      <c r="H314" s="20"/>
      <c r="I314" s="20"/>
    </row>
    <row r="315" spans="1:13" ht="18.75" thickBot="1">
      <c r="A315" s="52" t="s">
        <v>324</v>
      </c>
      <c r="B315" s="53"/>
      <c r="C315" s="285">
        <f>SUM(C301:C314)</f>
        <v>2623086.1800000002</v>
      </c>
      <c r="D315" s="223">
        <f>SUM(D301:D314)</f>
        <v>1278792.53</v>
      </c>
      <c r="E315" s="229">
        <f>SUM(E301:E314)</f>
        <v>1459825.47</v>
      </c>
      <c r="F315" s="223">
        <f>SUM(F301:F314)</f>
        <v>2738618</v>
      </c>
      <c r="G315" s="265">
        <f>SUM(G301:G314)</f>
        <v>3076578</v>
      </c>
      <c r="H315" s="261">
        <v>8</v>
      </c>
      <c r="I315" s="20"/>
      <c r="M315" s="60"/>
    </row>
    <row r="316" spans="1:13" ht="16.5" thickTop="1">
      <c r="A316" s="52" t="s">
        <v>325</v>
      </c>
      <c r="B316" s="53"/>
      <c r="C316" s="55"/>
      <c r="D316" s="81"/>
      <c r="E316" s="286"/>
      <c r="F316" s="287"/>
      <c r="G316" s="288"/>
      <c r="H316" s="20"/>
      <c r="I316" s="20"/>
    </row>
    <row r="317" spans="1:13" ht="17.25" customHeight="1">
      <c r="A317" s="54" t="s">
        <v>326</v>
      </c>
      <c r="B317" s="67" t="s">
        <v>327</v>
      </c>
      <c r="C317" s="55">
        <v>96500</v>
      </c>
      <c r="D317" s="213">
        <v>36585</v>
      </c>
      <c r="E317" s="213">
        <f t="shared" ref="E317:E323" si="11">F317-D317</f>
        <v>33415</v>
      </c>
      <c r="F317" s="215">
        <v>70000</v>
      </c>
      <c r="G317" s="215">
        <v>80000</v>
      </c>
      <c r="H317" s="20"/>
      <c r="I317" s="20"/>
    </row>
    <row r="318" spans="1:13" ht="15.75">
      <c r="A318" s="54" t="s">
        <v>328</v>
      </c>
      <c r="B318" s="53" t="s">
        <v>329</v>
      </c>
      <c r="C318" s="55">
        <v>63400</v>
      </c>
      <c r="D318" s="213">
        <v>42400</v>
      </c>
      <c r="E318" s="213">
        <f t="shared" si="11"/>
        <v>0</v>
      </c>
      <c r="F318" s="215">
        <v>42400</v>
      </c>
      <c r="G318" s="215">
        <v>50000</v>
      </c>
      <c r="H318" s="20"/>
      <c r="I318" s="20"/>
    </row>
    <row r="319" spans="1:13" ht="15.75">
      <c r="A319" s="54" t="s">
        <v>330</v>
      </c>
      <c r="B319" s="53" t="s">
        <v>331</v>
      </c>
      <c r="C319" s="71" t="s">
        <v>40</v>
      </c>
      <c r="D319" s="213">
        <v>21000</v>
      </c>
      <c r="E319" s="213">
        <f t="shared" si="11"/>
        <v>0</v>
      </c>
      <c r="F319" s="215">
        <v>21000</v>
      </c>
      <c r="G319" s="215">
        <v>22000</v>
      </c>
      <c r="H319" s="20"/>
      <c r="I319" s="20"/>
    </row>
    <row r="320" spans="1:13" ht="15.75" customHeight="1">
      <c r="A320" s="54" t="s">
        <v>332</v>
      </c>
      <c r="B320" s="53" t="s">
        <v>333</v>
      </c>
      <c r="C320" s="55">
        <v>20881.419999999998</v>
      </c>
      <c r="D320" s="213">
        <v>13246.35</v>
      </c>
      <c r="E320" s="213">
        <f t="shared" si="11"/>
        <v>10753.65</v>
      </c>
      <c r="F320" s="215">
        <v>24000</v>
      </c>
      <c r="G320" s="215">
        <v>30000</v>
      </c>
      <c r="H320" s="20"/>
      <c r="I320" s="20"/>
    </row>
    <row r="321" spans="1:9" ht="15.75" customHeight="1">
      <c r="A321" s="54" t="s">
        <v>334</v>
      </c>
      <c r="B321" s="53" t="s">
        <v>339</v>
      </c>
      <c r="C321" s="71" t="s">
        <v>40</v>
      </c>
      <c r="D321" s="213">
        <v>1062</v>
      </c>
      <c r="E321" s="213">
        <f t="shared" si="11"/>
        <v>18938</v>
      </c>
      <c r="F321" s="215">
        <v>20000</v>
      </c>
      <c r="G321" s="215">
        <v>20000</v>
      </c>
      <c r="H321" s="20"/>
      <c r="I321" s="20"/>
    </row>
    <row r="322" spans="1:9" ht="13.5" customHeight="1">
      <c r="A322" s="54" t="s">
        <v>338</v>
      </c>
      <c r="B322" s="53" t="s">
        <v>423</v>
      </c>
      <c r="C322" s="55">
        <v>8100</v>
      </c>
      <c r="D322" s="213">
        <v>6000</v>
      </c>
      <c r="E322" s="213">
        <f t="shared" si="11"/>
        <v>14000</v>
      </c>
      <c r="F322" s="215">
        <v>20000</v>
      </c>
      <c r="G322" s="215">
        <v>20000</v>
      </c>
      <c r="H322" s="20"/>
      <c r="I322" s="20"/>
    </row>
    <row r="323" spans="1:9" ht="15.75" customHeight="1">
      <c r="A323" s="54" t="s">
        <v>340</v>
      </c>
      <c r="B323" s="53" t="s">
        <v>341</v>
      </c>
      <c r="C323" s="222">
        <v>385929.78</v>
      </c>
      <c r="D323" s="213">
        <v>155386.85</v>
      </c>
      <c r="E323" s="213">
        <f t="shared" si="11"/>
        <v>126813.15</v>
      </c>
      <c r="F323" s="228">
        <v>282200</v>
      </c>
      <c r="G323" s="215">
        <v>288000</v>
      </c>
      <c r="H323" s="20"/>
      <c r="I323" s="20"/>
    </row>
    <row r="324" spans="1:9" ht="15" customHeight="1" thickBot="1">
      <c r="A324" s="52" t="s">
        <v>342</v>
      </c>
      <c r="B324" s="53"/>
      <c r="C324" s="285">
        <f>SUM(C317:C323)</f>
        <v>574811.19999999995</v>
      </c>
      <c r="D324" s="264">
        <f>SUM(D317:D323)</f>
        <v>275680.2</v>
      </c>
      <c r="E324" s="264">
        <f>SUM(E317:E323)</f>
        <v>203919.8</v>
      </c>
      <c r="F324" s="230">
        <f>SUM(F317:F323)</f>
        <v>479600</v>
      </c>
      <c r="G324" s="289">
        <f>SUM(G317:G323)</f>
        <v>510000</v>
      </c>
      <c r="H324" s="20"/>
      <c r="I324" s="20"/>
    </row>
    <row r="325" spans="1:9" ht="23.25" customHeight="1" thickTop="1">
      <c r="A325" s="52" t="s">
        <v>433</v>
      </c>
      <c r="B325" s="53"/>
      <c r="C325" s="55"/>
      <c r="D325" s="50"/>
      <c r="E325" s="47"/>
      <c r="F325" s="286"/>
      <c r="G325" s="215"/>
      <c r="H325" s="20"/>
      <c r="I325" s="20"/>
    </row>
    <row r="326" spans="1:9" ht="15" customHeight="1">
      <c r="A326" s="54" t="s">
        <v>434</v>
      </c>
      <c r="B326" s="53" t="s">
        <v>418</v>
      </c>
      <c r="C326" s="55">
        <v>0</v>
      </c>
      <c r="D326" s="230">
        <v>0</v>
      </c>
      <c r="E326" s="266">
        <v>0</v>
      </c>
      <c r="F326" s="281">
        <v>0</v>
      </c>
      <c r="G326" s="228">
        <v>0</v>
      </c>
      <c r="H326" s="20"/>
      <c r="I326" s="20"/>
    </row>
    <row r="327" spans="1:9" ht="20.25" customHeight="1" thickBot="1">
      <c r="A327" s="54" t="s">
        <v>346</v>
      </c>
      <c r="B327" s="53"/>
      <c r="C327" s="224">
        <v>0</v>
      </c>
      <c r="D327" s="223">
        <v>0</v>
      </c>
      <c r="E327" s="262">
        <v>0</v>
      </c>
      <c r="F327" s="262">
        <v>0</v>
      </c>
      <c r="G327" s="290">
        <v>0</v>
      </c>
      <c r="H327" s="20"/>
      <c r="I327" s="20"/>
    </row>
    <row r="328" spans="1:9" ht="12.75" customHeight="1" thickTop="1" thickBot="1">
      <c r="A328" s="52" t="s">
        <v>410</v>
      </c>
      <c r="B328" s="53"/>
      <c r="C328" s="233">
        <f>SUM(C315,C324)</f>
        <v>3197897.38</v>
      </c>
      <c r="D328" s="291">
        <f>SUM(D324,D315)</f>
        <v>1554472.73</v>
      </c>
      <c r="E328" s="235">
        <f>SUM(E324,E315)</f>
        <v>1663745.27</v>
      </c>
      <c r="F328" s="235">
        <f>SUM(F324,F315)</f>
        <v>3218218</v>
      </c>
      <c r="G328" s="235">
        <f>SUM(G324,G315)</f>
        <v>3586578</v>
      </c>
      <c r="H328" s="20"/>
      <c r="I328" s="20"/>
    </row>
    <row r="329" spans="1:9" ht="16.5" customHeight="1" thickTop="1">
      <c r="A329" s="187" t="s">
        <v>348</v>
      </c>
      <c r="B329" s="239"/>
      <c r="C329" s="19" t="s">
        <v>349</v>
      </c>
      <c r="D329" s="18"/>
      <c r="E329" s="239"/>
      <c r="F329" s="345" t="s">
        <v>350</v>
      </c>
      <c r="G329" s="345"/>
      <c r="H329" s="20"/>
      <c r="I329" s="20"/>
    </row>
    <row r="330" spans="1:9" ht="16.5" customHeight="1">
      <c r="A330" s="19"/>
      <c r="B330" s="18"/>
      <c r="C330" s="19"/>
      <c r="D330" s="18"/>
      <c r="E330" s="18"/>
      <c r="F330" s="18"/>
      <c r="G330" s="19"/>
      <c r="H330" s="20"/>
      <c r="I330" s="20"/>
    </row>
    <row r="331" spans="1:9" ht="18.75" customHeight="1">
      <c r="A331" s="199" t="s">
        <v>276</v>
      </c>
      <c r="B331" s="18"/>
      <c r="C331" s="343" t="s">
        <v>352</v>
      </c>
      <c r="D331" s="343"/>
      <c r="E331" s="18"/>
      <c r="F331" s="343" t="s">
        <v>281</v>
      </c>
      <c r="G331" s="343"/>
      <c r="H331" s="20"/>
      <c r="I331" s="20"/>
    </row>
    <row r="332" spans="1:9" ht="15.75">
      <c r="A332" s="200" t="s">
        <v>279</v>
      </c>
      <c r="B332" s="18"/>
      <c r="C332" s="344" t="s">
        <v>13</v>
      </c>
      <c r="D332" s="344"/>
      <c r="E332" s="18"/>
      <c r="F332" s="344" t="s">
        <v>14</v>
      </c>
      <c r="G332" s="344"/>
      <c r="H332" s="20"/>
      <c r="I332" s="20"/>
    </row>
    <row r="335" spans="1:9" ht="15.75">
      <c r="A335" s="257" t="s">
        <v>435</v>
      </c>
      <c r="B335" s="200"/>
      <c r="C335" s="200"/>
      <c r="D335" s="18"/>
      <c r="E335" s="18"/>
      <c r="F335" s="18"/>
      <c r="G335" s="200"/>
      <c r="H335" s="20"/>
    </row>
    <row r="336" spans="1:9" s="30" customFormat="1" ht="15.75">
      <c r="A336" s="26"/>
      <c r="B336" s="27"/>
      <c r="C336" s="28" t="s">
        <v>27</v>
      </c>
      <c r="D336" s="339" t="s">
        <v>28</v>
      </c>
      <c r="E336" s="340"/>
      <c r="F336" s="341"/>
      <c r="G336" s="27" t="s">
        <v>29</v>
      </c>
      <c r="H336" s="29"/>
    </row>
    <row r="337" spans="1:13" s="30" customFormat="1" ht="15" customHeight="1">
      <c r="A337" s="31" t="s">
        <v>421</v>
      </c>
      <c r="B337" s="32" t="s">
        <v>31</v>
      </c>
      <c r="C337" s="33" t="s">
        <v>32</v>
      </c>
      <c r="D337" s="34" t="s">
        <v>33</v>
      </c>
      <c r="E337" s="34" t="s">
        <v>34</v>
      </c>
      <c r="F337" s="34" t="s">
        <v>35</v>
      </c>
      <c r="G337" s="32" t="s">
        <v>36</v>
      </c>
      <c r="H337" s="29"/>
    </row>
    <row r="338" spans="1:13" ht="16.5" thickBot="1">
      <c r="A338" s="207"/>
      <c r="B338" s="33"/>
      <c r="C338" s="208">
        <v>2023</v>
      </c>
      <c r="D338" s="208" t="s">
        <v>407</v>
      </c>
      <c r="E338" s="208" t="s">
        <v>399</v>
      </c>
      <c r="F338" s="27"/>
      <c r="G338" s="32">
        <v>2025</v>
      </c>
      <c r="H338" s="20"/>
    </row>
    <row r="339" spans="1:13" ht="30" customHeight="1">
      <c r="A339" s="209" t="s">
        <v>291</v>
      </c>
      <c r="B339" s="210"/>
      <c r="C339" s="211"/>
      <c r="D339" s="47"/>
      <c r="E339" s="46"/>
      <c r="F339" s="46"/>
      <c r="G339" s="211"/>
      <c r="H339" s="20"/>
      <c r="M339" s="42"/>
    </row>
    <row r="340" spans="1:13" ht="15.75">
      <c r="A340" s="51" t="s">
        <v>414</v>
      </c>
      <c r="B340" s="44" t="s">
        <v>293</v>
      </c>
      <c r="C340" s="212">
        <v>2213032.66</v>
      </c>
      <c r="D340" s="213">
        <v>1112202</v>
      </c>
      <c r="E340" s="214">
        <f t="shared" ref="E340:E353" si="12">F340-D340</f>
        <v>1120134</v>
      </c>
      <c r="F340" s="215">
        <v>2232336</v>
      </c>
      <c r="G340" s="215">
        <v>3221364</v>
      </c>
      <c r="H340" s="20"/>
    </row>
    <row r="341" spans="1:13" ht="15.75">
      <c r="A341" s="54" t="s">
        <v>296</v>
      </c>
      <c r="B341" s="44" t="s">
        <v>297</v>
      </c>
      <c r="C341" s="212">
        <v>168000</v>
      </c>
      <c r="D341" s="213">
        <v>84000</v>
      </c>
      <c r="E341" s="214">
        <f t="shared" si="12"/>
        <v>84000</v>
      </c>
      <c r="F341" s="215">
        <v>168000</v>
      </c>
      <c r="G341" s="215">
        <v>192000</v>
      </c>
      <c r="H341" s="20"/>
    </row>
    <row r="342" spans="1:13" ht="15.75">
      <c r="A342" s="54" t="s">
        <v>298</v>
      </c>
      <c r="B342" s="53" t="s">
        <v>299</v>
      </c>
      <c r="C342" s="217">
        <v>67500</v>
      </c>
      <c r="D342" s="213">
        <v>33750</v>
      </c>
      <c r="E342" s="214">
        <f t="shared" si="12"/>
        <v>33750</v>
      </c>
      <c r="F342" s="215">
        <v>67500</v>
      </c>
      <c r="G342" s="215">
        <v>81600</v>
      </c>
      <c r="H342" s="20"/>
    </row>
    <row r="343" spans="1:13" ht="15.75">
      <c r="A343" s="54" t="s">
        <v>300</v>
      </c>
      <c r="B343" s="53" t="s">
        <v>301</v>
      </c>
      <c r="C343" s="217">
        <v>67500</v>
      </c>
      <c r="D343" s="213">
        <v>33750</v>
      </c>
      <c r="E343" s="214">
        <f t="shared" si="12"/>
        <v>33750</v>
      </c>
      <c r="F343" s="215">
        <v>67500</v>
      </c>
      <c r="G343" s="215">
        <v>81600</v>
      </c>
      <c r="H343" s="20"/>
    </row>
    <row r="344" spans="1:13" ht="15.75">
      <c r="A344" s="54" t="s">
        <v>302</v>
      </c>
      <c r="B344" s="53" t="s">
        <v>303</v>
      </c>
      <c r="C344" s="217">
        <v>42000</v>
      </c>
      <c r="D344" s="213">
        <v>42000</v>
      </c>
      <c r="E344" s="214">
        <f t="shared" si="12"/>
        <v>0</v>
      </c>
      <c r="F344" s="215">
        <v>42000</v>
      </c>
      <c r="G344" s="215">
        <v>56000</v>
      </c>
      <c r="H344" s="20"/>
    </row>
    <row r="345" spans="1:13" ht="15.75">
      <c r="A345" s="54" t="s">
        <v>306</v>
      </c>
      <c r="B345" s="53" t="s">
        <v>371</v>
      </c>
      <c r="C345" s="217">
        <v>35000</v>
      </c>
      <c r="D345" s="213">
        <v>0</v>
      </c>
      <c r="E345" s="214">
        <f t="shared" si="12"/>
        <v>35000</v>
      </c>
      <c r="F345" s="215">
        <v>35000</v>
      </c>
      <c r="G345" s="215">
        <v>40000</v>
      </c>
      <c r="H345" s="20"/>
    </row>
    <row r="346" spans="1:13" ht="15.75">
      <c r="A346" s="54" t="s">
        <v>311</v>
      </c>
      <c r="B346" s="53" t="s">
        <v>124</v>
      </c>
      <c r="C346" s="217">
        <v>185367</v>
      </c>
      <c r="D346" s="213">
        <v>0</v>
      </c>
      <c r="E346" s="214">
        <f t="shared" si="12"/>
        <v>186028</v>
      </c>
      <c r="F346" s="215">
        <v>186028</v>
      </c>
      <c r="G346" s="215">
        <v>268447</v>
      </c>
      <c r="H346" s="20"/>
    </row>
    <row r="347" spans="1:13" ht="15.75">
      <c r="A347" s="54" t="s">
        <v>312</v>
      </c>
      <c r="B347" s="53" t="s">
        <v>126</v>
      </c>
      <c r="C347" s="217">
        <v>35000</v>
      </c>
      <c r="D347" s="213">
        <v>0</v>
      </c>
      <c r="E347" s="214">
        <f t="shared" si="12"/>
        <v>35000</v>
      </c>
      <c r="F347" s="215">
        <v>35000</v>
      </c>
      <c r="G347" s="215">
        <v>40000</v>
      </c>
      <c r="H347" s="20"/>
    </row>
    <row r="348" spans="1:13" ht="15.75">
      <c r="A348" s="54" t="s">
        <v>313</v>
      </c>
      <c r="B348" s="53" t="s">
        <v>130</v>
      </c>
      <c r="C348" s="217">
        <v>184114</v>
      </c>
      <c r="D348" s="213">
        <v>185367</v>
      </c>
      <c r="E348" s="214">
        <f t="shared" si="12"/>
        <v>661</v>
      </c>
      <c r="F348" s="215">
        <v>186028</v>
      </c>
      <c r="G348" s="215">
        <v>268447</v>
      </c>
      <c r="H348" s="20"/>
    </row>
    <row r="349" spans="1:13" ht="15.75">
      <c r="A349" s="54" t="s">
        <v>436</v>
      </c>
      <c r="B349" s="53" t="s">
        <v>130</v>
      </c>
      <c r="C349" s="217"/>
      <c r="D349" s="213"/>
      <c r="E349" s="214"/>
      <c r="F349" s="215"/>
      <c r="G349" s="215">
        <v>56000</v>
      </c>
      <c r="H349" s="20"/>
    </row>
    <row r="350" spans="1:13" ht="15.75">
      <c r="A350" s="54" t="s">
        <v>316</v>
      </c>
      <c r="B350" s="53" t="s">
        <v>132</v>
      </c>
      <c r="C350" s="217">
        <v>265563.90000000002</v>
      </c>
      <c r="D350" s="213">
        <v>133464.24</v>
      </c>
      <c r="E350" s="214">
        <f t="shared" si="12"/>
        <v>134416.76</v>
      </c>
      <c r="F350" s="215">
        <v>267881</v>
      </c>
      <c r="G350" s="215">
        <v>386564</v>
      </c>
      <c r="H350" s="20"/>
    </row>
    <row r="351" spans="1:13" ht="15.75">
      <c r="A351" s="54" t="s">
        <v>318</v>
      </c>
      <c r="B351" s="53" t="s">
        <v>319</v>
      </c>
      <c r="C351" s="217">
        <v>8400</v>
      </c>
      <c r="D351" s="213">
        <v>7700</v>
      </c>
      <c r="E351" s="214">
        <f t="shared" si="12"/>
        <v>36947</v>
      </c>
      <c r="F351" s="215">
        <v>44647</v>
      </c>
      <c r="G351" s="215">
        <v>64427</v>
      </c>
      <c r="H351" s="20"/>
    </row>
    <row r="352" spans="1:13" ht="15.75">
      <c r="A352" s="54" t="s">
        <v>320</v>
      </c>
      <c r="B352" s="53" t="s">
        <v>321</v>
      </c>
      <c r="C352" s="217">
        <v>44268.3</v>
      </c>
      <c r="D352" s="213">
        <v>29658.86</v>
      </c>
      <c r="E352" s="214">
        <f t="shared" si="12"/>
        <v>81958.14</v>
      </c>
      <c r="F352" s="215">
        <v>111617</v>
      </c>
      <c r="G352" s="215">
        <v>161068</v>
      </c>
      <c r="H352" s="20"/>
    </row>
    <row r="353" spans="1:13" ht="15.75">
      <c r="A353" s="54" t="s">
        <v>322</v>
      </c>
      <c r="B353" s="53" t="s">
        <v>323</v>
      </c>
      <c r="C353" s="217">
        <v>8400</v>
      </c>
      <c r="D353" s="213">
        <v>4200</v>
      </c>
      <c r="E353" s="214">
        <f t="shared" si="12"/>
        <v>18124</v>
      </c>
      <c r="F353" s="215">
        <v>22324</v>
      </c>
      <c r="G353" s="215">
        <v>32213</v>
      </c>
      <c r="H353" s="20"/>
    </row>
    <row r="354" spans="1:13" ht="18.75" thickBot="1">
      <c r="A354" s="52" t="s">
        <v>324</v>
      </c>
      <c r="B354" s="53"/>
      <c r="C354" s="285">
        <f>SUM(C340:C353)</f>
        <v>3324145.86</v>
      </c>
      <c r="D354" s="292">
        <f>SUM(D340:D353)</f>
        <v>1666092.1</v>
      </c>
      <c r="E354" s="292">
        <f>SUM(E340:E353)</f>
        <v>1799768.9</v>
      </c>
      <c r="F354" s="264">
        <f>SUM(F340:F353)</f>
        <v>3465861</v>
      </c>
      <c r="G354" s="289">
        <f>SUM(G340:G353)</f>
        <v>4949730</v>
      </c>
      <c r="H354" s="261">
        <v>9</v>
      </c>
      <c r="M354" s="60"/>
    </row>
    <row r="355" spans="1:13" ht="16.5" thickTop="1">
      <c r="A355" s="52" t="s">
        <v>437</v>
      </c>
      <c r="B355" s="53"/>
      <c r="C355" s="55"/>
      <c r="D355" s="50"/>
      <c r="E355" s="47"/>
      <c r="F355" s="213"/>
      <c r="G355" s="215"/>
      <c r="H355" s="20"/>
    </row>
    <row r="356" spans="1:13" ht="17.25" customHeight="1">
      <c r="A356" s="54" t="s">
        <v>326</v>
      </c>
      <c r="B356" s="67" t="s">
        <v>327</v>
      </c>
      <c r="C356" s="55">
        <v>202086.66</v>
      </c>
      <c r="D356" s="213">
        <v>78764.5</v>
      </c>
      <c r="E356" s="213">
        <f t="shared" ref="E356:E363" si="13">F356-D356</f>
        <v>71235.5</v>
      </c>
      <c r="F356" s="215">
        <v>150000</v>
      </c>
      <c r="G356" s="215">
        <v>200000</v>
      </c>
      <c r="H356" s="20"/>
    </row>
    <row r="357" spans="1:13" ht="15.75">
      <c r="A357" s="54" t="s">
        <v>328</v>
      </c>
      <c r="B357" s="53" t="s">
        <v>329</v>
      </c>
      <c r="C357" s="55">
        <v>179653.2</v>
      </c>
      <c r="D357" s="213">
        <v>144772.95000000001</v>
      </c>
      <c r="E357" s="213">
        <f t="shared" si="13"/>
        <v>5227.0499999999884</v>
      </c>
      <c r="F357" s="215">
        <v>150000</v>
      </c>
      <c r="G357" s="215">
        <v>180000</v>
      </c>
      <c r="H357" s="20"/>
    </row>
    <row r="358" spans="1:13" ht="15.75">
      <c r="A358" s="54" t="s">
        <v>438</v>
      </c>
      <c r="B358" s="53" t="s">
        <v>439</v>
      </c>
      <c r="C358" s="55">
        <v>64000</v>
      </c>
      <c r="D358" s="213">
        <v>0</v>
      </c>
      <c r="E358" s="213">
        <f t="shared" si="13"/>
        <v>80000</v>
      </c>
      <c r="F358" s="215">
        <v>80000</v>
      </c>
      <c r="G358" s="215">
        <v>100000</v>
      </c>
      <c r="H358" s="20"/>
    </row>
    <row r="359" spans="1:13" ht="15.75">
      <c r="A359" s="54" t="s">
        <v>440</v>
      </c>
      <c r="B359" s="53" t="s">
        <v>331</v>
      </c>
      <c r="C359" s="71" t="s">
        <v>40</v>
      </c>
      <c r="D359" s="213">
        <v>19438</v>
      </c>
      <c r="E359" s="213">
        <f t="shared" si="13"/>
        <v>80562</v>
      </c>
      <c r="F359" s="215">
        <v>100000</v>
      </c>
      <c r="G359" s="215">
        <v>100000</v>
      </c>
      <c r="H359" s="20"/>
    </row>
    <row r="360" spans="1:13" ht="15.75" customHeight="1">
      <c r="A360" s="54" t="s">
        <v>332</v>
      </c>
      <c r="B360" s="53" t="s">
        <v>333</v>
      </c>
      <c r="C360" s="55">
        <v>36638.19</v>
      </c>
      <c r="D360" s="213">
        <v>22585.81</v>
      </c>
      <c r="E360" s="213">
        <f t="shared" si="13"/>
        <v>47414.19</v>
      </c>
      <c r="F360" s="215">
        <v>70000</v>
      </c>
      <c r="G360" s="215">
        <v>70000</v>
      </c>
      <c r="H360" s="20"/>
    </row>
    <row r="361" spans="1:13" ht="15.75" customHeight="1">
      <c r="A361" s="54" t="s">
        <v>416</v>
      </c>
      <c r="B361" s="53" t="s">
        <v>188</v>
      </c>
      <c r="C361" s="71" t="s">
        <v>40</v>
      </c>
      <c r="D361" s="213">
        <v>4495</v>
      </c>
      <c r="E361" s="213">
        <f t="shared" si="13"/>
        <v>15505</v>
      </c>
      <c r="F361" s="215">
        <v>20000</v>
      </c>
      <c r="G361" s="215">
        <v>30000</v>
      </c>
      <c r="H361" s="20"/>
    </row>
    <row r="362" spans="1:13" ht="13.5" customHeight="1">
      <c r="A362" s="54" t="s">
        <v>338</v>
      </c>
      <c r="B362" s="53" t="s">
        <v>423</v>
      </c>
      <c r="C362" s="55">
        <v>3045</v>
      </c>
      <c r="D362" s="213">
        <v>0</v>
      </c>
      <c r="E362" s="213">
        <f t="shared" si="13"/>
        <v>4000</v>
      </c>
      <c r="F362" s="215">
        <v>4000</v>
      </c>
      <c r="G362" s="215">
        <v>10000</v>
      </c>
      <c r="H362" s="20"/>
    </row>
    <row r="363" spans="1:13" ht="15.75" customHeight="1">
      <c r="A363" s="54" t="s">
        <v>340</v>
      </c>
      <c r="B363" s="53" t="s">
        <v>341</v>
      </c>
      <c r="C363" s="222">
        <v>710070.75</v>
      </c>
      <c r="D363" s="213">
        <v>214915.97</v>
      </c>
      <c r="E363" s="213">
        <f t="shared" si="13"/>
        <v>346368.03</v>
      </c>
      <c r="F363" s="228">
        <v>561284</v>
      </c>
      <c r="G363" s="215">
        <v>750000</v>
      </c>
      <c r="H363" s="20"/>
    </row>
    <row r="364" spans="1:13" ht="15" customHeight="1" thickBot="1">
      <c r="A364" s="52" t="s">
        <v>342</v>
      </c>
      <c r="B364" s="53"/>
      <c r="C364" s="229">
        <f>SUM(C356:C363)</f>
        <v>1195493.8</v>
      </c>
      <c r="D364" s="278">
        <f>SUM(D356:D363)</f>
        <v>484972.23</v>
      </c>
      <c r="E364" s="278">
        <f>SUM(E356:E363)</f>
        <v>650311.77</v>
      </c>
      <c r="F364" s="230">
        <f>SUM(F356:F363)</f>
        <v>1135284</v>
      </c>
      <c r="G364" s="265">
        <f>SUM(G356:G363)</f>
        <v>1440000</v>
      </c>
      <c r="H364" s="20"/>
    </row>
    <row r="365" spans="1:13" ht="23.25" customHeight="1" thickTop="1">
      <c r="A365" s="52" t="s">
        <v>343</v>
      </c>
      <c r="B365" s="53"/>
      <c r="C365" s="88"/>
      <c r="D365" s="81"/>
      <c r="E365" s="286"/>
      <c r="F365" s="286"/>
      <c r="G365" s="288"/>
      <c r="H365" s="20"/>
    </row>
    <row r="366" spans="1:13" ht="15" customHeight="1">
      <c r="A366" s="54"/>
      <c r="B366" s="53" t="s">
        <v>418</v>
      </c>
      <c r="C366" s="55">
        <v>0</v>
      </c>
      <c r="D366" s="279">
        <v>0</v>
      </c>
      <c r="E366" s="266">
        <v>0</v>
      </c>
      <c r="F366" s="281">
        <v>0</v>
      </c>
      <c r="G366" s="215">
        <v>0</v>
      </c>
      <c r="H366" s="20"/>
    </row>
    <row r="367" spans="1:13" ht="20.25" customHeight="1" thickBot="1">
      <c r="A367" s="54" t="s">
        <v>346</v>
      </c>
      <c r="B367" s="53"/>
      <c r="C367" s="267">
        <v>0</v>
      </c>
      <c r="D367" s="223">
        <v>0</v>
      </c>
      <c r="E367" s="223">
        <v>0</v>
      </c>
      <c r="F367" s="223">
        <v>0</v>
      </c>
      <c r="G367" s="290">
        <v>0</v>
      </c>
      <c r="H367" s="20"/>
    </row>
    <row r="368" spans="1:13" ht="16.5" thickTop="1">
      <c r="A368" s="52" t="s">
        <v>410</v>
      </c>
      <c r="B368" s="232"/>
      <c r="C368" s="235">
        <f>C364+C354</f>
        <v>4519639.66</v>
      </c>
      <c r="D368" s="269">
        <f>D364+D354</f>
        <v>2151064.33</v>
      </c>
      <c r="E368" s="235">
        <f>E364+E354</f>
        <v>2450080.67</v>
      </c>
      <c r="F368" s="235">
        <f>F364+F354</f>
        <v>4601145</v>
      </c>
      <c r="G368" s="235">
        <f>G364+G354</f>
        <v>6389730</v>
      </c>
      <c r="H368" s="20"/>
    </row>
    <row r="369" spans="1:13" ht="0.75" customHeight="1" thickBot="1">
      <c r="A369" s="270"/>
      <c r="B369" s="18"/>
      <c r="C369" s="18"/>
      <c r="D369" s="18"/>
      <c r="E369" s="18"/>
      <c r="F369" s="272"/>
      <c r="G369" s="273"/>
      <c r="H369" s="20"/>
    </row>
    <row r="370" spans="1:13" ht="23.25" customHeight="1" thickTop="1">
      <c r="A370" s="187" t="s">
        <v>348</v>
      </c>
      <c r="B370" s="239"/>
      <c r="C370" s="187" t="s">
        <v>349</v>
      </c>
      <c r="D370" s="239"/>
      <c r="E370" s="239"/>
      <c r="F370" s="345" t="s">
        <v>350</v>
      </c>
      <c r="G370" s="345"/>
      <c r="H370" s="20"/>
    </row>
    <row r="371" spans="1:13" ht="23.25" customHeight="1">
      <c r="A371" s="19"/>
      <c r="B371" s="18"/>
      <c r="C371" s="19"/>
      <c r="D371" s="18"/>
      <c r="E371" s="18"/>
      <c r="F371" s="18"/>
      <c r="G371" s="19"/>
      <c r="H371" s="20"/>
    </row>
    <row r="372" spans="1:13" ht="18.75" customHeight="1">
      <c r="A372" s="199" t="s">
        <v>441</v>
      </c>
      <c r="B372" s="18"/>
      <c r="C372" s="343" t="s">
        <v>352</v>
      </c>
      <c r="D372" s="343"/>
      <c r="E372" s="18"/>
      <c r="F372" s="343" t="s">
        <v>281</v>
      </c>
      <c r="G372" s="343"/>
      <c r="H372" s="20"/>
    </row>
    <row r="373" spans="1:13" ht="15.75">
      <c r="A373" s="200" t="s">
        <v>442</v>
      </c>
      <c r="B373" s="18"/>
      <c r="C373" s="344" t="s">
        <v>13</v>
      </c>
      <c r="D373" s="344"/>
      <c r="E373" s="18"/>
      <c r="F373" s="344" t="s">
        <v>14</v>
      </c>
      <c r="G373" s="344"/>
      <c r="H373" s="20"/>
    </row>
    <row r="376" spans="1:13" ht="15.75">
      <c r="A376" s="257" t="s">
        <v>443</v>
      </c>
      <c r="B376" s="200"/>
      <c r="C376" s="200"/>
      <c r="D376" s="18"/>
      <c r="E376" s="18"/>
      <c r="F376" s="18"/>
      <c r="G376" s="200"/>
      <c r="H376" s="20"/>
    </row>
    <row r="377" spans="1:13" ht="15.75">
      <c r="A377" s="257"/>
      <c r="B377" s="206"/>
      <c r="C377" s="18"/>
      <c r="D377" s="18"/>
      <c r="E377" s="18"/>
      <c r="F377" s="18"/>
      <c r="G377" s="18"/>
      <c r="H377" s="20"/>
    </row>
    <row r="378" spans="1:13" s="30" customFormat="1" ht="15.75">
      <c r="A378" s="26"/>
      <c r="B378" s="27"/>
      <c r="C378" s="28" t="s">
        <v>27</v>
      </c>
      <c r="D378" s="339" t="s">
        <v>28</v>
      </c>
      <c r="E378" s="340"/>
      <c r="F378" s="341"/>
      <c r="G378" s="27" t="s">
        <v>29</v>
      </c>
      <c r="H378" s="29"/>
    </row>
    <row r="379" spans="1:13" s="30" customFormat="1" ht="15" customHeight="1">
      <c r="A379" s="31" t="s">
        <v>421</v>
      </c>
      <c r="B379" s="32" t="s">
        <v>31</v>
      </c>
      <c r="C379" s="33" t="s">
        <v>32</v>
      </c>
      <c r="D379" s="34" t="s">
        <v>33</v>
      </c>
      <c r="E379" s="34" t="s">
        <v>34</v>
      </c>
      <c r="F379" s="34" t="s">
        <v>35</v>
      </c>
      <c r="G379" s="32" t="s">
        <v>36</v>
      </c>
      <c r="H379" s="29"/>
    </row>
    <row r="380" spans="1:13" ht="16.5" thickBot="1">
      <c r="A380" s="207"/>
      <c r="B380" s="33"/>
      <c r="C380" s="207">
        <v>2023</v>
      </c>
      <c r="D380" s="27" t="s">
        <v>422</v>
      </c>
      <c r="E380" s="208" t="s">
        <v>399</v>
      </c>
      <c r="F380" s="27"/>
      <c r="G380" s="32">
        <v>2025</v>
      </c>
      <c r="H380" s="20"/>
    </row>
    <row r="381" spans="1:13" ht="30" customHeight="1">
      <c r="A381" s="209" t="s">
        <v>291</v>
      </c>
      <c r="B381" s="210"/>
      <c r="C381" s="44"/>
      <c r="D381" s="46"/>
      <c r="E381" s="46"/>
      <c r="F381" s="46"/>
      <c r="G381" s="211"/>
      <c r="H381" s="20"/>
      <c r="M381" s="42"/>
    </row>
    <row r="382" spans="1:13" ht="15.75">
      <c r="A382" s="51" t="s">
        <v>292</v>
      </c>
      <c r="B382" s="44" t="s">
        <v>293</v>
      </c>
      <c r="C382" s="212">
        <v>584016</v>
      </c>
      <c r="D382" s="213">
        <v>546174</v>
      </c>
      <c r="E382" s="214">
        <f t="shared" ref="E382:E395" si="14">F382-D382</f>
        <v>802338</v>
      </c>
      <c r="F382" s="215">
        <v>1348512</v>
      </c>
      <c r="G382" s="215">
        <v>1492212</v>
      </c>
      <c r="H382" s="20"/>
    </row>
    <row r="383" spans="1:13" ht="15.75">
      <c r="A383" s="54" t="s">
        <v>296</v>
      </c>
      <c r="B383" s="44" t="s">
        <v>297</v>
      </c>
      <c r="C383" s="212">
        <v>72000</v>
      </c>
      <c r="D383" s="213">
        <v>36000</v>
      </c>
      <c r="E383" s="214">
        <f t="shared" si="14"/>
        <v>60000</v>
      </c>
      <c r="F383" s="215">
        <v>96000</v>
      </c>
      <c r="G383" s="215">
        <v>96000</v>
      </c>
      <c r="H383" s="20"/>
    </row>
    <row r="384" spans="1:13" ht="15.75">
      <c r="A384" s="54" t="s">
        <v>298</v>
      </c>
      <c r="B384" s="53" t="s">
        <v>299</v>
      </c>
      <c r="C384" s="217">
        <v>67500</v>
      </c>
      <c r="D384" s="213">
        <v>33750</v>
      </c>
      <c r="E384" s="214">
        <f t="shared" si="14"/>
        <v>33750</v>
      </c>
      <c r="F384" s="215">
        <v>67500</v>
      </c>
      <c r="G384" s="215">
        <v>81600</v>
      </c>
      <c r="H384" s="20"/>
    </row>
    <row r="385" spans="1:13" ht="15.75">
      <c r="A385" s="54" t="s">
        <v>300</v>
      </c>
      <c r="B385" s="53" t="s">
        <v>301</v>
      </c>
      <c r="C385" s="217">
        <v>67500</v>
      </c>
      <c r="D385" s="213">
        <v>33750</v>
      </c>
      <c r="E385" s="214">
        <f t="shared" si="14"/>
        <v>33750</v>
      </c>
      <c r="F385" s="215">
        <v>67500</v>
      </c>
      <c r="G385" s="215">
        <v>81600</v>
      </c>
      <c r="H385" s="20"/>
    </row>
    <row r="386" spans="1:13" ht="15.75">
      <c r="A386" s="54" t="s">
        <v>302</v>
      </c>
      <c r="B386" s="53" t="s">
        <v>303</v>
      </c>
      <c r="C386" s="217">
        <v>18000</v>
      </c>
      <c r="D386" s="213">
        <v>18000</v>
      </c>
      <c r="E386" s="214">
        <f t="shared" si="14"/>
        <v>6000</v>
      </c>
      <c r="F386" s="215">
        <v>24000</v>
      </c>
      <c r="G386" s="215">
        <v>28000</v>
      </c>
      <c r="H386" s="20"/>
    </row>
    <row r="387" spans="1:13" ht="15.75">
      <c r="A387" s="54" t="s">
        <v>306</v>
      </c>
      <c r="B387" s="53" t="s">
        <v>118</v>
      </c>
      <c r="C387" s="217">
        <v>15000</v>
      </c>
      <c r="D387" s="213">
        <v>0</v>
      </c>
      <c r="E387" s="214">
        <f t="shared" si="14"/>
        <v>20000</v>
      </c>
      <c r="F387" s="215">
        <v>20000</v>
      </c>
      <c r="G387" s="215">
        <v>20000</v>
      </c>
      <c r="H387" s="20"/>
    </row>
    <row r="388" spans="1:13" ht="15.75">
      <c r="A388" s="54" t="s">
        <v>311</v>
      </c>
      <c r="B388" s="53" t="s">
        <v>124</v>
      </c>
      <c r="C388" s="217">
        <v>44817</v>
      </c>
      <c r="D388" s="213">
        <v>0</v>
      </c>
      <c r="E388" s="214">
        <f t="shared" si="14"/>
        <v>112376</v>
      </c>
      <c r="F388" s="215">
        <v>112376</v>
      </c>
      <c r="G388" s="215">
        <v>124351</v>
      </c>
      <c r="H388" s="20"/>
    </row>
    <row r="389" spans="1:13" ht="15.75">
      <c r="A389" s="54" t="s">
        <v>312</v>
      </c>
      <c r="B389" s="53" t="s">
        <v>126</v>
      </c>
      <c r="C389" s="217">
        <v>15000</v>
      </c>
      <c r="D389" s="213">
        <v>0</v>
      </c>
      <c r="E389" s="214">
        <f t="shared" si="14"/>
        <v>20000</v>
      </c>
      <c r="F389" s="215">
        <v>20000</v>
      </c>
      <c r="G389" s="215">
        <v>20000</v>
      </c>
      <c r="H389" s="20"/>
    </row>
    <row r="390" spans="1:13" ht="15.75">
      <c r="A390" s="54" t="s">
        <v>313</v>
      </c>
      <c r="B390" s="53" t="s">
        <v>126</v>
      </c>
      <c r="C390" s="217">
        <v>44817</v>
      </c>
      <c r="D390" s="213">
        <v>91029</v>
      </c>
      <c r="E390" s="214">
        <f t="shared" si="14"/>
        <v>21347</v>
      </c>
      <c r="F390" s="215">
        <v>112376</v>
      </c>
      <c r="G390" s="215">
        <v>124351</v>
      </c>
      <c r="H390" s="20"/>
    </row>
    <row r="391" spans="1:13" ht="15.75">
      <c r="A391" s="54" t="s">
        <v>315</v>
      </c>
      <c r="B391" s="53" t="s">
        <v>130</v>
      </c>
      <c r="C391" s="217"/>
      <c r="D391" s="213"/>
      <c r="E391" s="214"/>
      <c r="F391" s="215"/>
      <c r="G391" s="215">
        <v>28000</v>
      </c>
      <c r="H391" s="20"/>
    </row>
    <row r="392" spans="1:13" ht="15.75">
      <c r="A392" s="54" t="s">
        <v>316</v>
      </c>
      <c r="B392" s="53" t="s">
        <v>132</v>
      </c>
      <c r="C392" s="217">
        <v>70081.919999999998</v>
      </c>
      <c r="D392" s="213">
        <v>65540.88</v>
      </c>
      <c r="E392" s="214">
        <f t="shared" si="14"/>
        <v>96281.12</v>
      </c>
      <c r="F392" s="215">
        <v>161822</v>
      </c>
      <c r="G392" s="215">
        <v>179065</v>
      </c>
      <c r="H392" s="20"/>
    </row>
    <row r="393" spans="1:13" ht="15.75">
      <c r="A393" s="54" t="s">
        <v>318</v>
      </c>
      <c r="B393" s="53" t="s">
        <v>319</v>
      </c>
      <c r="C393" s="217">
        <v>3600</v>
      </c>
      <c r="D393" s="213">
        <v>3300</v>
      </c>
      <c r="E393" s="214">
        <f t="shared" si="14"/>
        <v>23670</v>
      </c>
      <c r="F393" s="215">
        <v>26970</v>
      </c>
      <c r="G393" s="215">
        <v>29844</v>
      </c>
      <c r="H393" s="20"/>
    </row>
    <row r="394" spans="1:13" ht="15.75">
      <c r="A394" s="54" t="s">
        <v>320</v>
      </c>
      <c r="B394" s="53" t="s">
        <v>321</v>
      </c>
      <c r="C394" s="217">
        <v>11680.32</v>
      </c>
      <c r="D394" s="213">
        <v>14564.69</v>
      </c>
      <c r="E394" s="214">
        <f t="shared" si="14"/>
        <v>52860.31</v>
      </c>
      <c r="F394" s="215">
        <v>67425</v>
      </c>
      <c r="G394" s="215">
        <v>74610</v>
      </c>
      <c r="H394" s="20"/>
    </row>
    <row r="395" spans="1:13" ht="15.75">
      <c r="A395" s="54" t="s">
        <v>322</v>
      </c>
      <c r="B395" s="53" t="s">
        <v>323</v>
      </c>
      <c r="C395" s="217">
        <v>3600</v>
      </c>
      <c r="D395" s="213">
        <v>1800</v>
      </c>
      <c r="E395" s="214">
        <f t="shared" si="14"/>
        <v>11685</v>
      </c>
      <c r="F395" s="215">
        <v>13485</v>
      </c>
      <c r="G395" s="215">
        <v>14922</v>
      </c>
      <c r="H395" s="20"/>
    </row>
    <row r="396" spans="1:13" ht="18.75" thickBot="1">
      <c r="A396" s="52" t="s">
        <v>324</v>
      </c>
      <c r="B396" s="53"/>
      <c r="C396" s="285">
        <f>SUM(C382:C395)</f>
        <v>1017612.24</v>
      </c>
      <c r="D396" s="264">
        <f>SUM(D382:D395)</f>
        <v>843908.57</v>
      </c>
      <c r="E396" s="264">
        <f>SUM(E382:E395)</f>
        <v>1294057.4300000002</v>
      </c>
      <c r="F396" s="264">
        <f>SUM(F382:F395)</f>
        <v>2137966</v>
      </c>
      <c r="G396" s="289">
        <f>SUM(G382:G395)</f>
        <v>2394555</v>
      </c>
      <c r="H396" s="261">
        <v>10</v>
      </c>
      <c r="M396" s="60"/>
    </row>
    <row r="397" spans="1:13" ht="16.5" thickTop="1">
      <c r="A397" s="52" t="s">
        <v>325</v>
      </c>
      <c r="B397" s="53"/>
      <c r="C397" s="55"/>
      <c r="D397" s="50"/>
      <c r="E397" s="47"/>
      <c r="F397" s="213"/>
      <c r="G397" s="215"/>
      <c r="H397" s="20"/>
    </row>
    <row r="398" spans="1:13" ht="17.25" customHeight="1">
      <c r="A398" s="54" t="s">
        <v>326</v>
      </c>
      <c r="B398" s="67" t="s">
        <v>327</v>
      </c>
      <c r="C398" s="55">
        <v>103434</v>
      </c>
      <c r="D398" s="213">
        <v>44108.5</v>
      </c>
      <c r="E398" s="213">
        <f t="shared" ref="E398:E404" si="15">F398-D398</f>
        <v>45891.5</v>
      </c>
      <c r="F398" s="215">
        <v>90000</v>
      </c>
      <c r="G398" s="215">
        <v>95000</v>
      </c>
      <c r="H398" s="20"/>
    </row>
    <row r="399" spans="1:13" ht="15.75">
      <c r="A399" s="54" t="s">
        <v>328</v>
      </c>
      <c r="B399" s="53" t="s">
        <v>329</v>
      </c>
      <c r="C399" s="55">
        <v>50872</v>
      </c>
      <c r="D399" s="213">
        <v>23867</v>
      </c>
      <c r="E399" s="213">
        <f t="shared" si="15"/>
        <v>36133</v>
      </c>
      <c r="F399" s="215">
        <v>60000</v>
      </c>
      <c r="G399" s="215">
        <v>60000</v>
      </c>
      <c r="H399" s="20"/>
    </row>
    <row r="400" spans="1:13" ht="15.75">
      <c r="A400" s="54" t="s">
        <v>330</v>
      </c>
      <c r="B400" s="53" t="s">
        <v>331</v>
      </c>
      <c r="C400" s="71" t="s">
        <v>40</v>
      </c>
      <c r="D400" s="213">
        <v>1849</v>
      </c>
      <c r="E400" s="213">
        <f t="shared" si="15"/>
        <v>18151</v>
      </c>
      <c r="F400" s="215">
        <v>20000</v>
      </c>
      <c r="G400" s="215">
        <v>25000</v>
      </c>
      <c r="H400" s="20"/>
    </row>
    <row r="401" spans="1:8" ht="15.75" customHeight="1">
      <c r="A401" s="54" t="s">
        <v>332</v>
      </c>
      <c r="B401" s="53" t="s">
        <v>333</v>
      </c>
      <c r="C401" s="55">
        <v>16800</v>
      </c>
      <c r="D401" s="213">
        <v>7000</v>
      </c>
      <c r="E401" s="213">
        <f t="shared" si="15"/>
        <v>27000</v>
      </c>
      <c r="F401" s="215">
        <v>34000</v>
      </c>
      <c r="G401" s="215">
        <v>34000</v>
      </c>
      <c r="H401" s="20"/>
    </row>
    <row r="402" spans="1:8" ht="15.75" customHeight="1">
      <c r="A402" s="54" t="s">
        <v>416</v>
      </c>
      <c r="B402" s="53" t="s">
        <v>188</v>
      </c>
      <c r="C402" s="71" t="s">
        <v>40</v>
      </c>
      <c r="D402" s="213">
        <v>600</v>
      </c>
      <c r="E402" s="213">
        <f t="shared" si="15"/>
        <v>19400</v>
      </c>
      <c r="F402" s="215">
        <v>20000</v>
      </c>
      <c r="G402" s="215">
        <v>25000</v>
      </c>
      <c r="H402" s="20"/>
    </row>
    <row r="403" spans="1:8" ht="13.5" customHeight="1">
      <c r="A403" s="54" t="s">
        <v>338</v>
      </c>
      <c r="B403" s="53" t="s">
        <v>339</v>
      </c>
      <c r="C403" s="55">
        <v>1250</v>
      </c>
      <c r="D403" s="213">
        <v>800</v>
      </c>
      <c r="E403" s="213">
        <f t="shared" si="15"/>
        <v>4200</v>
      </c>
      <c r="F403" s="215">
        <v>5000</v>
      </c>
      <c r="G403" s="215">
        <v>10000</v>
      </c>
      <c r="H403" s="20"/>
    </row>
    <row r="404" spans="1:8" ht="15.75" customHeight="1">
      <c r="A404" s="54" t="s">
        <v>340</v>
      </c>
      <c r="B404" s="53" t="s">
        <v>341</v>
      </c>
      <c r="C404" s="222">
        <v>229804.45</v>
      </c>
      <c r="D404" s="213">
        <v>105685.8</v>
      </c>
      <c r="E404" s="213">
        <f t="shared" si="15"/>
        <v>123940.2</v>
      </c>
      <c r="F404" s="215">
        <v>229626</v>
      </c>
      <c r="G404" s="215">
        <v>230000</v>
      </c>
      <c r="H404" s="20"/>
    </row>
    <row r="405" spans="1:8" ht="15" customHeight="1" thickBot="1">
      <c r="A405" s="52" t="s">
        <v>342</v>
      </c>
      <c r="B405" s="53"/>
      <c r="C405" s="254">
        <f>SUM(C398:C404)</f>
        <v>402160.45</v>
      </c>
      <c r="D405" s="264">
        <f>SUM(D398:D404)</f>
        <v>183910.3</v>
      </c>
      <c r="E405" s="223">
        <f>SUM(E398:E404)</f>
        <v>274715.7</v>
      </c>
      <c r="F405" s="264">
        <f>SUM(F398:F404)</f>
        <v>458626</v>
      </c>
      <c r="G405" s="265">
        <f>SUM(G398:G404)</f>
        <v>479000</v>
      </c>
      <c r="H405" s="20"/>
    </row>
    <row r="406" spans="1:8" ht="17.25" customHeight="1" thickTop="1">
      <c r="A406" s="52" t="s">
        <v>343</v>
      </c>
      <c r="B406" s="53"/>
      <c r="C406" s="55"/>
      <c r="D406" s="50"/>
      <c r="E406" s="286"/>
      <c r="F406" s="286"/>
      <c r="G406" s="288"/>
      <c r="H406" s="20"/>
    </row>
    <row r="407" spans="1:8" ht="15" customHeight="1">
      <c r="A407" s="54" t="s">
        <v>444</v>
      </c>
      <c r="B407" s="53" t="s">
        <v>418</v>
      </c>
      <c r="C407" s="222">
        <v>0</v>
      </c>
      <c r="D407" s="230">
        <v>0</v>
      </c>
      <c r="E407" s="266">
        <v>0</v>
      </c>
      <c r="F407" s="227">
        <v>0</v>
      </c>
      <c r="G407" s="215">
        <v>0</v>
      </c>
      <c r="H407" s="20"/>
    </row>
    <row r="408" spans="1:8" ht="20.25" customHeight="1" thickBot="1">
      <c r="A408" s="54" t="s">
        <v>346</v>
      </c>
      <c r="B408" s="53"/>
      <c r="C408" s="55">
        <v>0</v>
      </c>
      <c r="D408" s="293">
        <v>0</v>
      </c>
      <c r="E408" s="262">
        <v>0</v>
      </c>
      <c r="F408" s="223">
        <v>0</v>
      </c>
      <c r="G408" s="290">
        <v>0</v>
      </c>
      <c r="H408" s="20"/>
    </row>
    <row r="409" spans="1:8" ht="16.5" thickTop="1">
      <c r="A409" s="52" t="s">
        <v>410</v>
      </c>
      <c r="B409" s="53"/>
      <c r="C409" s="235">
        <f>SUM(C405,C396)</f>
        <v>1419772.69</v>
      </c>
      <c r="D409" s="269">
        <f>SUM(D405,D396)</f>
        <v>1027818.8699999999</v>
      </c>
      <c r="E409" s="235">
        <f>SUM(E405,E396)</f>
        <v>1568773.1300000001</v>
      </c>
      <c r="F409" s="235">
        <f>SUM(F405,F396)</f>
        <v>2596592</v>
      </c>
      <c r="G409" s="235">
        <f>SUM(G405,G396)</f>
        <v>2873555</v>
      </c>
      <c r="H409" s="20"/>
    </row>
    <row r="410" spans="1:8" ht="0.75" customHeight="1" thickBot="1">
      <c r="A410" s="294"/>
      <c r="B410" s="18"/>
      <c r="C410" s="18"/>
      <c r="D410" s="18"/>
      <c r="E410" s="18"/>
      <c r="F410" s="272"/>
      <c r="G410" s="273"/>
      <c r="H410" s="20"/>
    </row>
    <row r="411" spans="1:8" ht="23.25" customHeight="1" thickTop="1">
      <c r="A411" s="187" t="s">
        <v>348</v>
      </c>
      <c r="B411" s="239"/>
      <c r="C411" s="187" t="s">
        <v>349</v>
      </c>
      <c r="D411" s="239"/>
      <c r="E411" s="239"/>
      <c r="F411" s="345" t="s">
        <v>402</v>
      </c>
      <c r="G411" s="345"/>
      <c r="H411" s="20"/>
    </row>
    <row r="412" spans="1:8" ht="23.25" customHeight="1">
      <c r="A412" s="19"/>
      <c r="B412" s="18"/>
      <c r="C412" s="19"/>
      <c r="D412" s="18"/>
      <c r="E412" s="18"/>
      <c r="F412" s="18"/>
      <c r="G412" s="19"/>
      <c r="H412" s="20"/>
    </row>
    <row r="413" spans="1:8" ht="18.75" customHeight="1">
      <c r="A413" s="199" t="s">
        <v>445</v>
      </c>
      <c r="B413" s="18"/>
      <c r="C413" s="343" t="s">
        <v>352</v>
      </c>
      <c r="D413" s="343"/>
      <c r="E413" s="18"/>
      <c r="F413" s="343" t="s">
        <v>281</v>
      </c>
      <c r="G413" s="343"/>
      <c r="H413" s="20"/>
    </row>
    <row r="414" spans="1:8" ht="15.75">
      <c r="A414" s="200" t="s">
        <v>446</v>
      </c>
      <c r="B414" s="18"/>
      <c r="C414" s="344" t="s">
        <v>13</v>
      </c>
      <c r="D414" s="344"/>
      <c r="E414" s="18"/>
      <c r="F414" s="344" t="s">
        <v>14</v>
      </c>
      <c r="G414" s="344"/>
      <c r="H414" s="20"/>
    </row>
    <row r="417" spans="1:13" ht="15.75">
      <c r="A417" s="257" t="s">
        <v>447</v>
      </c>
      <c r="B417" s="200"/>
      <c r="C417" s="200"/>
      <c r="D417" s="18"/>
      <c r="E417" s="18"/>
      <c r="F417" s="18"/>
      <c r="G417" s="200"/>
      <c r="H417" s="20"/>
    </row>
    <row r="418" spans="1:13" ht="15.75">
      <c r="A418" s="257"/>
      <c r="B418" s="206"/>
      <c r="C418" s="18"/>
      <c r="D418" s="18"/>
      <c r="E418" s="18"/>
      <c r="F418" s="18"/>
      <c r="G418" s="18"/>
      <c r="H418" s="20"/>
    </row>
    <row r="419" spans="1:13" s="30" customFormat="1" ht="15.75">
      <c r="A419" s="26"/>
      <c r="B419" s="27"/>
      <c r="C419" s="28" t="s">
        <v>27</v>
      </c>
      <c r="D419" s="339" t="s">
        <v>28</v>
      </c>
      <c r="E419" s="340"/>
      <c r="F419" s="341"/>
      <c r="G419" s="27" t="s">
        <v>29</v>
      </c>
      <c r="H419" s="29"/>
    </row>
    <row r="420" spans="1:13" s="30" customFormat="1" ht="15" customHeight="1">
      <c r="A420" s="31" t="s">
        <v>421</v>
      </c>
      <c r="B420" s="32" t="s">
        <v>31</v>
      </c>
      <c r="C420" s="33" t="s">
        <v>32</v>
      </c>
      <c r="D420" s="34" t="s">
        <v>33</v>
      </c>
      <c r="E420" s="34" t="s">
        <v>34</v>
      </c>
      <c r="F420" s="34" t="s">
        <v>35</v>
      </c>
      <c r="G420" s="32" t="s">
        <v>36</v>
      </c>
      <c r="H420" s="29"/>
    </row>
    <row r="421" spans="1:13" ht="16.5" thickBot="1">
      <c r="A421" s="207"/>
      <c r="B421" s="33"/>
      <c r="C421" s="33">
        <v>2023</v>
      </c>
      <c r="D421" s="208" t="s">
        <v>422</v>
      </c>
      <c r="E421" s="208" t="s">
        <v>290</v>
      </c>
      <c r="F421" s="208"/>
      <c r="G421" s="32">
        <v>2025</v>
      </c>
      <c r="H421" s="20"/>
    </row>
    <row r="422" spans="1:13" ht="30" customHeight="1">
      <c r="A422" s="209" t="s">
        <v>291</v>
      </c>
      <c r="B422" s="210"/>
      <c r="C422" s="211"/>
      <c r="D422" s="47"/>
      <c r="E422" s="46"/>
      <c r="F422" s="47"/>
      <c r="G422" s="211"/>
      <c r="H422" s="20"/>
      <c r="M422" s="42"/>
    </row>
    <row r="423" spans="1:13" ht="15.75">
      <c r="A423" s="51" t="s">
        <v>292</v>
      </c>
      <c r="B423" s="44" t="s">
        <v>293</v>
      </c>
      <c r="C423" s="212">
        <v>0</v>
      </c>
      <c r="D423" s="213">
        <v>0</v>
      </c>
      <c r="E423" s="214">
        <f t="shared" ref="E423:E430" si="16">F423-D423</f>
        <v>0</v>
      </c>
      <c r="F423" s="213">
        <v>0</v>
      </c>
      <c r="G423" s="215">
        <v>0</v>
      </c>
      <c r="H423" s="20"/>
    </row>
    <row r="424" spans="1:13" ht="15.75">
      <c r="A424" s="54" t="s">
        <v>448</v>
      </c>
      <c r="B424" s="44" t="s">
        <v>295</v>
      </c>
      <c r="C424" s="212">
        <v>68740</v>
      </c>
      <c r="D424" s="213">
        <v>50150</v>
      </c>
      <c r="E424" s="214">
        <f t="shared" si="16"/>
        <v>39610</v>
      </c>
      <c r="F424" s="215">
        <v>89760</v>
      </c>
      <c r="G424" s="215">
        <v>122400</v>
      </c>
      <c r="H424" s="20"/>
    </row>
    <row r="425" spans="1:13" ht="15.75">
      <c r="A425" s="54" t="s">
        <v>109</v>
      </c>
      <c r="B425" s="53" t="s">
        <v>304</v>
      </c>
      <c r="C425" s="217">
        <v>6000</v>
      </c>
      <c r="D425" s="213">
        <v>6000</v>
      </c>
      <c r="E425" s="214">
        <f t="shared" si="16"/>
        <v>0</v>
      </c>
      <c r="F425" s="215">
        <v>6000</v>
      </c>
      <c r="G425" s="215">
        <v>7000</v>
      </c>
      <c r="H425" s="20"/>
    </row>
    <row r="426" spans="1:13" ht="15.75">
      <c r="A426" s="54" t="s">
        <v>449</v>
      </c>
      <c r="B426" s="53" t="s">
        <v>450</v>
      </c>
      <c r="C426" s="217">
        <v>0</v>
      </c>
      <c r="D426" s="213">
        <v>0</v>
      </c>
      <c r="E426" s="214">
        <f t="shared" si="16"/>
        <v>5000</v>
      </c>
      <c r="F426" s="215">
        <v>5000</v>
      </c>
      <c r="G426" s="215">
        <v>5000</v>
      </c>
      <c r="H426" s="20"/>
    </row>
    <row r="427" spans="1:13" ht="15.75">
      <c r="A427" s="54" t="s">
        <v>451</v>
      </c>
      <c r="B427" s="53" t="s">
        <v>452</v>
      </c>
      <c r="C427" s="217"/>
      <c r="D427" s="213">
        <v>0</v>
      </c>
      <c r="E427" s="214">
        <f t="shared" si="16"/>
        <v>7480</v>
      </c>
      <c r="F427" s="215">
        <v>7480</v>
      </c>
      <c r="G427" s="215">
        <v>7480</v>
      </c>
      <c r="H427" s="20"/>
    </row>
    <row r="428" spans="1:13" ht="15.75">
      <c r="A428" s="54" t="s">
        <v>453</v>
      </c>
      <c r="B428" s="53" t="s">
        <v>126</v>
      </c>
      <c r="C428" s="217">
        <v>0</v>
      </c>
      <c r="D428" s="213">
        <v>0</v>
      </c>
      <c r="E428" s="214">
        <f t="shared" si="16"/>
        <v>5000</v>
      </c>
      <c r="F428" s="215">
        <v>5000</v>
      </c>
      <c r="G428" s="215">
        <v>5000</v>
      </c>
      <c r="H428" s="20"/>
    </row>
    <row r="429" spans="1:13" ht="15.75">
      <c r="A429" s="54" t="s">
        <v>454</v>
      </c>
      <c r="B429" s="53" t="s">
        <v>126</v>
      </c>
      <c r="C429" s="217">
        <v>7480</v>
      </c>
      <c r="D429" s="213">
        <v>7480</v>
      </c>
      <c r="E429" s="214">
        <f t="shared" si="16"/>
        <v>0</v>
      </c>
      <c r="F429" s="215">
        <v>7480</v>
      </c>
      <c r="G429" s="215">
        <v>7480</v>
      </c>
      <c r="H429" s="20"/>
    </row>
    <row r="430" spans="1:13" ht="15.75">
      <c r="A430" s="54" t="s">
        <v>318</v>
      </c>
      <c r="B430" s="53" t="s">
        <v>319</v>
      </c>
      <c r="C430" s="217">
        <v>700</v>
      </c>
      <c r="D430" s="213">
        <v>1100</v>
      </c>
      <c r="E430" s="214">
        <f t="shared" si="16"/>
        <v>100</v>
      </c>
      <c r="F430" s="215">
        <v>1200</v>
      </c>
      <c r="G430" s="215">
        <v>2400</v>
      </c>
      <c r="H430" s="20"/>
    </row>
    <row r="431" spans="1:13" ht="18.75" thickBot="1">
      <c r="A431" s="52" t="s">
        <v>324</v>
      </c>
      <c r="B431" s="53"/>
      <c r="C431" s="285">
        <f>SUM(C423:C430)</f>
        <v>82920</v>
      </c>
      <c r="D431" s="264">
        <f>SUM(D423:D430)</f>
        <v>64730</v>
      </c>
      <c r="E431" s="223">
        <f>SUM(E423:E430)</f>
        <v>57190</v>
      </c>
      <c r="F431" s="264">
        <f>SUM(F423:F430)</f>
        <v>121920</v>
      </c>
      <c r="G431" s="265">
        <f>SUM(G423:G430)</f>
        <v>156760</v>
      </c>
      <c r="H431" s="261">
        <v>11</v>
      </c>
      <c r="M431" s="60"/>
    </row>
    <row r="432" spans="1:13" ht="16.5" thickTop="1">
      <c r="A432" s="52" t="s">
        <v>325</v>
      </c>
      <c r="B432" s="53"/>
      <c r="C432" s="55"/>
      <c r="D432" s="50"/>
      <c r="E432" s="286"/>
      <c r="F432" s="213"/>
      <c r="G432" s="288"/>
      <c r="H432" s="20"/>
    </row>
    <row r="433" spans="1:8" ht="17.25" customHeight="1">
      <c r="A433" s="54" t="s">
        <v>326</v>
      </c>
      <c r="B433" s="67" t="s">
        <v>327</v>
      </c>
      <c r="C433" s="71" t="s">
        <v>40</v>
      </c>
      <c r="D433" s="213">
        <v>0</v>
      </c>
      <c r="E433" s="213">
        <f t="shared" ref="E433:E437" si="17">F433-D433</f>
        <v>30000</v>
      </c>
      <c r="F433" s="215">
        <v>30000</v>
      </c>
      <c r="G433" s="215">
        <v>30000</v>
      </c>
      <c r="H433" s="20"/>
    </row>
    <row r="434" spans="1:8" ht="15.75">
      <c r="A434" s="54" t="s">
        <v>328</v>
      </c>
      <c r="B434" s="53" t="s">
        <v>329</v>
      </c>
      <c r="C434" s="55">
        <v>530</v>
      </c>
      <c r="D434" s="213">
        <v>0</v>
      </c>
      <c r="E434" s="213">
        <f t="shared" si="17"/>
        <v>30000</v>
      </c>
      <c r="F434" s="215">
        <v>30000</v>
      </c>
      <c r="G434" s="215">
        <v>30000</v>
      </c>
      <c r="H434" s="20"/>
    </row>
    <row r="435" spans="1:8" ht="15.75">
      <c r="A435" s="54" t="s">
        <v>330</v>
      </c>
      <c r="B435" s="53" t="s">
        <v>331</v>
      </c>
      <c r="C435" s="71" t="s">
        <v>40</v>
      </c>
      <c r="D435" s="213">
        <v>0</v>
      </c>
      <c r="E435" s="213">
        <f t="shared" si="17"/>
        <v>12500</v>
      </c>
      <c r="F435" s="215">
        <v>12500</v>
      </c>
      <c r="G435" s="215">
        <v>12500</v>
      </c>
      <c r="H435" s="20"/>
    </row>
    <row r="436" spans="1:8" ht="13.5" customHeight="1">
      <c r="A436" s="54" t="s">
        <v>338</v>
      </c>
      <c r="B436" s="53" t="s">
        <v>339</v>
      </c>
      <c r="C436" s="71" t="s">
        <v>40</v>
      </c>
      <c r="D436" s="213">
        <v>0</v>
      </c>
      <c r="E436" s="213">
        <f t="shared" si="17"/>
        <v>3000</v>
      </c>
      <c r="F436" s="215">
        <v>3000</v>
      </c>
      <c r="G436" s="215">
        <v>3000</v>
      </c>
      <c r="H436" s="20"/>
    </row>
    <row r="437" spans="1:8" ht="15.75" customHeight="1" thickBot="1">
      <c r="A437" s="54" t="s">
        <v>340</v>
      </c>
      <c r="B437" s="53" t="s">
        <v>341</v>
      </c>
      <c r="C437" s="295">
        <v>121258.47</v>
      </c>
      <c r="D437" s="213">
        <v>65185.25</v>
      </c>
      <c r="E437" s="213">
        <f t="shared" si="17"/>
        <v>49955.75</v>
      </c>
      <c r="F437" s="215">
        <v>115141</v>
      </c>
      <c r="G437" s="215">
        <v>115141</v>
      </c>
      <c r="H437" s="20"/>
    </row>
    <row r="438" spans="1:8" ht="15" customHeight="1" thickTop="1" thickBot="1">
      <c r="A438" s="52" t="s">
        <v>342</v>
      </c>
      <c r="B438" s="53"/>
      <c r="C438" s="254">
        <f>SUM(C433:C437)</f>
        <v>121788.47</v>
      </c>
      <c r="D438" s="264">
        <f>SUM(D433:D437)</f>
        <v>65185.25</v>
      </c>
      <c r="E438" s="223">
        <f>SUM(E433:E437)</f>
        <v>125455.75</v>
      </c>
      <c r="F438" s="223">
        <f>SUM(F433:F437)</f>
        <v>190641</v>
      </c>
      <c r="G438" s="289">
        <f>SUM(G433:G437)</f>
        <v>190641</v>
      </c>
      <c r="H438" s="20"/>
    </row>
    <row r="439" spans="1:8" ht="23.25" customHeight="1" thickTop="1">
      <c r="A439" s="52" t="s">
        <v>343</v>
      </c>
      <c r="B439" s="53"/>
      <c r="C439" s="55"/>
      <c r="D439" s="50"/>
      <c r="E439" s="286"/>
      <c r="F439" s="286"/>
      <c r="G439" s="215"/>
      <c r="H439" s="20"/>
    </row>
    <row r="440" spans="1:8" ht="15" customHeight="1">
      <c r="A440" s="54" t="s">
        <v>444</v>
      </c>
      <c r="B440" s="53" t="s">
        <v>418</v>
      </c>
      <c r="C440" s="55">
        <v>0</v>
      </c>
      <c r="D440" s="230">
        <v>0</v>
      </c>
      <c r="E440" s="280">
        <v>0</v>
      </c>
      <c r="F440" s="281">
        <v>0</v>
      </c>
      <c r="G440" s="215">
        <v>0</v>
      </c>
      <c r="H440" s="20"/>
    </row>
    <row r="441" spans="1:8" ht="20.25" customHeight="1" thickBot="1">
      <c r="A441" s="54" t="s">
        <v>346</v>
      </c>
      <c r="B441" s="53"/>
      <c r="C441" s="267">
        <v>0</v>
      </c>
      <c r="D441" s="223">
        <v>0</v>
      </c>
      <c r="E441" s="264">
        <v>0</v>
      </c>
      <c r="F441" s="223">
        <v>0</v>
      </c>
      <c r="G441" s="296">
        <v>0</v>
      </c>
      <c r="H441" s="20"/>
    </row>
    <row r="442" spans="1:8" ht="18.75" customHeight="1" thickTop="1" thickBot="1">
      <c r="A442" s="52" t="s">
        <v>410</v>
      </c>
      <c r="B442" s="283"/>
      <c r="C442" s="233">
        <f>SUM(C438,C431)</f>
        <v>204708.47</v>
      </c>
      <c r="D442" s="269">
        <f>SUM(D438,D431)</f>
        <v>129915.25</v>
      </c>
      <c r="E442" s="233">
        <f>SUM(E438,E431)</f>
        <v>182645.75</v>
      </c>
      <c r="F442" s="235">
        <f>SUM(F438,F431)</f>
        <v>312561</v>
      </c>
      <c r="G442" s="63">
        <f>SUM(G438,G431)</f>
        <v>347401</v>
      </c>
      <c r="H442" s="20"/>
    </row>
    <row r="443" spans="1:8" ht="18.75" customHeight="1" thickTop="1">
      <c r="A443" s="297"/>
      <c r="B443" s="188"/>
      <c r="C443" s="96"/>
      <c r="D443" s="298"/>
      <c r="E443" s="96"/>
      <c r="F443" s="255"/>
      <c r="G443" s="255"/>
      <c r="H443" s="20"/>
    </row>
    <row r="444" spans="1:8" ht="17.25" customHeight="1">
      <c r="A444" s="19" t="s">
        <v>348</v>
      </c>
      <c r="B444" s="18"/>
      <c r="C444" s="19" t="s">
        <v>349</v>
      </c>
      <c r="D444" s="18"/>
      <c r="E444" s="18"/>
      <c r="F444" s="342" t="s">
        <v>350</v>
      </c>
      <c r="G444" s="342"/>
      <c r="H444" s="20"/>
    </row>
    <row r="445" spans="1:8" ht="17.25" customHeight="1">
      <c r="A445" s="19"/>
      <c r="B445" s="18"/>
      <c r="C445" s="19"/>
      <c r="D445" s="18"/>
      <c r="E445" s="18"/>
      <c r="F445" s="18"/>
      <c r="G445" s="19"/>
      <c r="H445" s="20"/>
    </row>
    <row r="446" spans="1:8" ht="18.75" customHeight="1">
      <c r="A446" s="199" t="s">
        <v>455</v>
      </c>
      <c r="B446" s="18"/>
      <c r="C446" s="343" t="s">
        <v>352</v>
      </c>
      <c r="D446" s="343"/>
      <c r="E446" s="18"/>
      <c r="F446" s="343" t="s">
        <v>281</v>
      </c>
      <c r="G446" s="343"/>
      <c r="H446" s="20"/>
    </row>
    <row r="447" spans="1:8" ht="15.75">
      <c r="A447" s="200" t="s">
        <v>456</v>
      </c>
      <c r="B447" s="18"/>
      <c r="C447" s="344" t="s">
        <v>13</v>
      </c>
      <c r="D447" s="344"/>
      <c r="E447" s="18"/>
      <c r="F447" s="344" t="s">
        <v>14</v>
      </c>
      <c r="G447" s="344"/>
      <c r="H447" s="20"/>
    </row>
    <row r="450" spans="1:13" ht="15.75">
      <c r="A450" s="257" t="s">
        <v>457</v>
      </c>
      <c r="B450" s="200"/>
      <c r="C450" s="200"/>
      <c r="D450" s="18"/>
      <c r="E450" s="18"/>
      <c r="F450" s="18"/>
      <c r="G450" s="200"/>
      <c r="H450" s="20"/>
    </row>
    <row r="451" spans="1:13" s="30" customFormat="1" ht="15.75">
      <c r="A451" s="26"/>
      <c r="B451" s="27"/>
      <c r="C451" s="28" t="s">
        <v>27</v>
      </c>
      <c r="D451" s="339" t="s">
        <v>170</v>
      </c>
      <c r="E451" s="340"/>
      <c r="F451" s="341"/>
      <c r="G451" s="27" t="s">
        <v>29</v>
      </c>
      <c r="H451" s="29"/>
    </row>
    <row r="452" spans="1:13" s="30" customFormat="1" ht="15" customHeight="1">
      <c r="A452" s="31" t="s">
        <v>421</v>
      </c>
      <c r="B452" s="32" t="s">
        <v>31</v>
      </c>
      <c r="C452" s="33" t="s">
        <v>32</v>
      </c>
      <c r="D452" s="34" t="s">
        <v>33</v>
      </c>
      <c r="E452" s="34" t="s">
        <v>34</v>
      </c>
      <c r="F452" s="34" t="s">
        <v>35</v>
      </c>
      <c r="G452" s="32" t="s">
        <v>36</v>
      </c>
      <c r="H452" s="29"/>
    </row>
    <row r="453" spans="1:13" ht="16.5" thickBot="1">
      <c r="A453" s="207"/>
      <c r="B453" s="33"/>
      <c r="C453" s="207">
        <v>2022</v>
      </c>
      <c r="D453" s="208" t="s">
        <v>422</v>
      </c>
      <c r="E453" s="208" t="s">
        <v>399</v>
      </c>
      <c r="F453" s="208"/>
      <c r="G453" s="32">
        <v>2024</v>
      </c>
      <c r="H453" s="20"/>
    </row>
    <row r="454" spans="1:13" ht="19.5" customHeight="1">
      <c r="A454" s="209" t="s">
        <v>291</v>
      </c>
      <c r="B454" s="210"/>
      <c r="C454" s="44"/>
      <c r="D454" s="47"/>
      <c r="E454" s="46"/>
      <c r="F454" s="47"/>
      <c r="G454" s="211"/>
      <c r="H454" s="20"/>
      <c r="M454" s="42"/>
    </row>
    <row r="455" spans="1:13" ht="15.75">
      <c r="A455" s="51" t="s">
        <v>414</v>
      </c>
      <c r="B455" s="44" t="s">
        <v>293</v>
      </c>
      <c r="C455" s="212">
        <v>5060475.47</v>
      </c>
      <c r="D455" s="213">
        <v>2348049.86</v>
      </c>
      <c r="E455" s="214">
        <f t="shared" ref="E455:E471" si="18">F455-D455</f>
        <v>2888474.14</v>
      </c>
      <c r="F455" s="215">
        <v>5236524</v>
      </c>
      <c r="G455" s="215">
        <v>5469207</v>
      </c>
      <c r="H455" s="20"/>
    </row>
    <row r="456" spans="1:13" ht="15.75">
      <c r="A456" s="54" t="s">
        <v>296</v>
      </c>
      <c r="B456" s="44" t="s">
        <v>297</v>
      </c>
      <c r="C456" s="212">
        <v>324727.27</v>
      </c>
      <c r="D456" s="213">
        <v>144363.63</v>
      </c>
      <c r="E456" s="214">
        <f t="shared" si="18"/>
        <v>191636.37</v>
      </c>
      <c r="F456" s="215">
        <v>336000</v>
      </c>
      <c r="G456" s="215">
        <v>336000</v>
      </c>
      <c r="H456" s="20"/>
    </row>
    <row r="457" spans="1:13" ht="15.75">
      <c r="A457" s="54" t="s">
        <v>298</v>
      </c>
      <c r="B457" s="53" t="s">
        <v>299</v>
      </c>
      <c r="C457" s="217">
        <v>67500</v>
      </c>
      <c r="D457" s="213">
        <v>33750</v>
      </c>
      <c r="E457" s="214">
        <f t="shared" si="18"/>
        <v>33750</v>
      </c>
      <c r="F457" s="215">
        <v>67500</v>
      </c>
      <c r="G457" s="215">
        <v>81600</v>
      </c>
      <c r="H457" s="20"/>
    </row>
    <row r="458" spans="1:13" ht="15.75">
      <c r="A458" s="54" t="s">
        <v>300</v>
      </c>
      <c r="B458" s="53" t="s">
        <v>301</v>
      </c>
      <c r="C458" s="217">
        <v>67500</v>
      </c>
      <c r="D458" s="213">
        <v>33750</v>
      </c>
      <c r="E458" s="214">
        <f t="shared" si="18"/>
        <v>33750</v>
      </c>
      <c r="F458" s="215">
        <v>67500</v>
      </c>
      <c r="G458" s="215">
        <v>81600</v>
      </c>
      <c r="H458" s="20"/>
    </row>
    <row r="459" spans="1:13" ht="15.75">
      <c r="A459" s="54" t="s">
        <v>302</v>
      </c>
      <c r="B459" s="53" t="s">
        <v>303</v>
      </c>
      <c r="C459" s="217">
        <v>84000</v>
      </c>
      <c r="D459" s="213">
        <v>72000</v>
      </c>
      <c r="E459" s="214">
        <f t="shared" si="18"/>
        <v>12000</v>
      </c>
      <c r="F459" s="215">
        <v>84000</v>
      </c>
      <c r="G459" s="215">
        <v>98000</v>
      </c>
      <c r="H459" s="20"/>
    </row>
    <row r="460" spans="1:13" ht="15.75">
      <c r="A460" s="54" t="s">
        <v>111</v>
      </c>
      <c r="B460" s="53" t="s">
        <v>458</v>
      </c>
      <c r="C460" s="217">
        <v>264600</v>
      </c>
      <c r="D460" s="213">
        <v>119100</v>
      </c>
      <c r="E460" s="214">
        <f t="shared" si="18"/>
        <v>158100</v>
      </c>
      <c r="F460" s="215">
        <v>277200</v>
      </c>
      <c r="G460" s="215">
        <v>277200</v>
      </c>
      <c r="H460" s="20"/>
    </row>
    <row r="461" spans="1:13" ht="15.75">
      <c r="A461" s="54" t="s">
        <v>459</v>
      </c>
      <c r="B461" s="53" t="s">
        <v>460</v>
      </c>
      <c r="C461" s="217">
        <v>481090</v>
      </c>
      <c r="D461" s="213">
        <v>216545.45</v>
      </c>
      <c r="E461" s="214">
        <f t="shared" si="18"/>
        <v>287454.55</v>
      </c>
      <c r="F461" s="215">
        <v>504000</v>
      </c>
      <c r="G461" s="215">
        <v>504000</v>
      </c>
      <c r="H461" s="20"/>
    </row>
    <row r="462" spans="1:13" ht="15.75">
      <c r="A462" s="54" t="s">
        <v>461</v>
      </c>
      <c r="B462" s="53" t="s">
        <v>305</v>
      </c>
      <c r="C462" s="71" t="s">
        <v>40</v>
      </c>
      <c r="D462" s="213">
        <v>0</v>
      </c>
      <c r="E462" s="214">
        <f t="shared" si="18"/>
        <v>9168</v>
      </c>
      <c r="F462" s="215">
        <v>9168</v>
      </c>
      <c r="G462" s="215">
        <v>9168</v>
      </c>
      <c r="H462" s="20"/>
    </row>
    <row r="463" spans="1:13" ht="15.75">
      <c r="A463" s="54" t="s">
        <v>306</v>
      </c>
      <c r="B463" s="53" t="s">
        <v>307</v>
      </c>
      <c r="C463" s="217">
        <v>65000</v>
      </c>
      <c r="D463" s="213">
        <v>0</v>
      </c>
      <c r="E463" s="214">
        <f t="shared" si="18"/>
        <v>70000</v>
      </c>
      <c r="F463" s="215">
        <v>70000</v>
      </c>
      <c r="G463" s="215">
        <v>70000</v>
      </c>
      <c r="H463" s="155"/>
    </row>
    <row r="464" spans="1:13" ht="15.75">
      <c r="A464" s="54" t="s">
        <v>311</v>
      </c>
      <c r="B464" s="53" t="s">
        <v>124</v>
      </c>
      <c r="C464" s="217">
        <v>428969</v>
      </c>
      <c r="D464" s="213">
        <v>0</v>
      </c>
      <c r="E464" s="214">
        <f t="shared" si="18"/>
        <v>436377</v>
      </c>
      <c r="F464" s="215">
        <v>436377</v>
      </c>
      <c r="G464" s="215">
        <v>455768</v>
      </c>
      <c r="H464" s="20"/>
    </row>
    <row r="465" spans="1:13" ht="15.75">
      <c r="A465" s="54" t="s">
        <v>312</v>
      </c>
      <c r="B465" s="53" t="s">
        <v>126</v>
      </c>
      <c r="C465" s="217">
        <v>69000</v>
      </c>
      <c r="D465" s="213">
        <v>0</v>
      </c>
      <c r="E465" s="214">
        <f t="shared" si="18"/>
        <v>70000</v>
      </c>
      <c r="F465" s="215">
        <v>70000</v>
      </c>
      <c r="G465" s="215">
        <v>70000</v>
      </c>
      <c r="H465" s="20"/>
    </row>
    <row r="466" spans="1:13" ht="15.75">
      <c r="A466" s="54" t="s">
        <v>313</v>
      </c>
      <c r="B466" s="53" t="s">
        <v>314</v>
      </c>
      <c r="C466" s="217">
        <v>435113</v>
      </c>
      <c r="D466" s="213">
        <v>395014</v>
      </c>
      <c r="E466" s="214">
        <f t="shared" si="18"/>
        <v>41363</v>
      </c>
      <c r="F466" s="215">
        <v>436377</v>
      </c>
      <c r="G466" s="215">
        <v>455768</v>
      </c>
      <c r="H466" s="20"/>
    </row>
    <row r="467" spans="1:13" ht="15.75">
      <c r="A467" s="54" t="s">
        <v>415</v>
      </c>
      <c r="B467" s="53" t="s">
        <v>130</v>
      </c>
      <c r="C467" s="217"/>
      <c r="D467" s="213"/>
      <c r="E467" s="214"/>
      <c r="F467" s="215"/>
      <c r="G467" s="215">
        <v>98000</v>
      </c>
      <c r="H467" s="20"/>
    </row>
    <row r="468" spans="1:13" ht="15.75">
      <c r="A468" s="54" t="s">
        <v>316</v>
      </c>
      <c r="B468" s="53" t="s">
        <v>317</v>
      </c>
      <c r="C468" s="217">
        <v>607257.06000000006</v>
      </c>
      <c r="D468" s="213">
        <v>279480.98</v>
      </c>
      <c r="E468" s="214">
        <f t="shared" si="18"/>
        <v>348902.02</v>
      </c>
      <c r="F468" s="215">
        <v>628383</v>
      </c>
      <c r="G468" s="215">
        <v>656305</v>
      </c>
      <c r="H468" s="20"/>
    </row>
    <row r="469" spans="1:13" ht="15.75">
      <c r="A469" s="54" t="s">
        <v>318</v>
      </c>
      <c r="B469" s="53" t="s">
        <v>319</v>
      </c>
      <c r="C469" s="217">
        <v>16300</v>
      </c>
      <c r="D469" s="213">
        <v>14189.63</v>
      </c>
      <c r="E469" s="214">
        <f t="shared" si="18"/>
        <v>90541.37</v>
      </c>
      <c r="F469" s="215">
        <v>104731</v>
      </c>
      <c r="G469" s="215">
        <v>109384</v>
      </c>
      <c r="H469" s="20"/>
    </row>
    <row r="470" spans="1:13" ht="15.75">
      <c r="A470" s="54" t="s">
        <v>320</v>
      </c>
      <c r="B470" s="53" t="s">
        <v>321</v>
      </c>
      <c r="C470" s="217">
        <v>99360.7</v>
      </c>
      <c r="D470" s="213">
        <v>62452.77</v>
      </c>
      <c r="E470" s="214">
        <f t="shared" si="18"/>
        <v>199374.23</v>
      </c>
      <c r="F470" s="215">
        <v>261827</v>
      </c>
      <c r="G470" s="215">
        <v>273460</v>
      </c>
      <c r="H470" s="20"/>
    </row>
    <row r="471" spans="1:13" ht="15.75">
      <c r="A471" s="54" t="s">
        <v>322</v>
      </c>
      <c r="B471" s="53" t="s">
        <v>323</v>
      </c>
      <c r="C471" s="217">
        <v>16300</v>
      </c>
      <c r="D471" s="213">
        <v>7300</v>
      </c>
      <c r="E471" s="214">
        <f t="shared" si="18"/>
        <v>45065</v>
      </c>
      <c r="F471" s="215">
        <v>52365</v>
      </c>
      <c r="G471" s="215">
        <v>54692</v>
      </c>
      <c r="H471" s="20"/>
    </row>
    <row r="472" spans="1:13" ht="18.75" thickBot="1">
      <c r="A472" s="52" t="s">
        <v>324</v>
      </c>
      <c r="B472" s="53"/>
      <c r="C472" s="285">
        <f>SUM(C455:C471)</f>
        <v>8087192.5000000009</v>
      </c>
      <c r="D472" s="264">
        <f>SUM(D455:D471)</f>
        <v>3725996.32</v>
      </c>
      <c r="E472" s="223">
        <f>SUM(E455:E471)</f>
        <v>4915955.6800000006</v>
      </c>
      <c r="F472" s="223">
        <f>SUM(F455:F471)</f>
        <v>8641952</v>
      </c>
      <c r="G472" s="265">
        <f>SUM(G455:G471)</f>
        <v>9100152</v>
      </c>
      <c r="H472" s="261">
        <v>12</v>
      </c>
      <c r="M472" s="60"/>
    </row>
    <row r="473" spans="1:13" ht="16.5" thickTop="1">
      <c r="A473" s="52" t="s">
        <v>325</v>
      </c>
      <c r="B473" s="53"/>
      <c r="C473" s="55"/>
      <c r="D473" s="50"/>
      <c r="E473" s="286"/>
      <c r="F473" s="287"/>
      <c r="G473" s="288"/>
      <c r="H473" s="155"/>
    </row>
    <row r="474" spans="1:13" ht="17.25" customHeight="1">
      <c r="A474" s="54" t="s">
        <v>326</v>
      </c>
      <c r="B474" s="67" t="s">
        <v>327</v>
      </c>
      <c r="C474" s="55">
        <v>184418.42</v>
      </c>
      <c r="D474" s="213">
        <v>47474.52</v>
      </c>
      <c r="E474" s="213">
        <f t="shared" ref="E474:E482" si="19">F474-D474</f>
        <v>132525.48000000001</v>
      </c>
      <c r="F474" s="299">
        <v>180000</v>
      </c>
      <c r="G474" s="299">
        <v>200000</v>
      </c>
      <c r="H474" s="155"/>
    </row>
    <row r="475" spans="1:13" ht="15.75">
      <c r="A475" s="54" t="s">
        <v>328</v>
      </c>
      <c r="B475" s="53" t="s">
        <v>329</v>
      </c>
      <c r="C475" s="55">
        <v>48083.8</v>
      </c>
      <c r="D475" s="213">
        <v>55000</v>
      </c>
      <c r="E475" s="213">
        <f t="shared" si="19"/>
        <v>0</v>
      </c>
      <c r="F475" s="215">
        <v>55000</v>
      </c>
      <c r="G475" s="215">
        <v>80000</v>
      </c>
      <c r="H475" s="20"/>
    </row>
    <row r="476" spans="1:13" ht="15.75">
      <c r="A476" s="54" t="s">
        <v>330</v>
      </c>
      <c r="B476" s="53" t="s">
        <v>166</v>
      </c>
      <c r="C476" s="71" t="s">
        <v>40</v>
      </c>
      <c r="D476" s="213">
        <v>29934</v>
      </c>
      <c r="E476" s="213">
        <f t="shared" si="19"/>
        <v>5066</v>
      </c>
      <c r="F476" s="215">
        <v>35000</v>
      </c>
      <c r="G476" s="215">
        <v>50000</v>
      </c>
      <c r="H476" s="20"/>
    </row>
    <row r="477" spans="1:13" ht="15.75" customHeight="1">
      <c r="A477" s="54" t="s">
        <v>332</v>
      </c>
      <c r="B477" s="53" t="s">
        <v>333</v>
      </c>
      <c r="C477" s="55">
        <v>22656</v>
      </c>
      <c r="D477" s="213">
        <v>11328</v>
      </c>
      <c r="E477" s="213">
        <f t="shared" si="19"/>
        <v>18672</v>
      </c>
      <c r="F477" s="215">
        <v>30000</v>
      </c>
      <c r="G477" s="215">
        <v>50000</v>
      </c>
      <c r="H477" s="20"/>
    </row>
    <row r="478" spans="1:13" ht="15.75" customHeight="1">
      <c r="A478" s="54" t="s">
        <v>462</v>
      </c>
      <c r="B478" s="53" t="s">
        <v>463</v>
      </c>
      <c r="C478" s="55">
        <v>529863.53</v>
      </c>
      <c r="D478" s="213">
        <v>114163</v>
      </c>
      <c r="E478" s="213">
        <f t="shared" si="19"/>
        <v>1185837</v>
      </c>
      <c r="F478" s="215">
        <v>1300000</v>
      </c>
      <c r="G478" s="215">
        <v>2000000</v>
      </c>
      <c r="H478" s="20"/>
    </row>
    <row r="479" spans="1:13" ht="15.75" customHeight="1">
      <c r="A479" s="54" t="s">
        <v>464</v>
      </c>
      <c r="B479" s="53" t="s">
        <v>156</v>
      </c>
      <c r="C479" s="71" t="s">
        <v>40</v>
      </c>
      <c r="D479" s="213">
        <v>14400</v>
      </c>
      <c r="E479" s="213">
        <f t="shared" si="19"/>
        <v>185600</v>
      </c>
      <c r="F479" s="215">
        <v>200000</v>
      </c>
      <c r="G479" s="215">
        <v>200000</v>
      </c>
      <c r="H479" s="20"/>
    </row>
    <row r="480" spans="1:13" ht="13.5" customHeight="1">
      <c r="A480" s="54" t="s">
        <v>465</v>
      </c>
      <c r="B480" s="53" t="s">
        <v>188</v>
      </c>
      <c r="C480" s="71" t="s">
        <v>40</v>
      </c>
      <c r="D480" s="213">
        <v>10202</v>
      </c>
      <c r="E480" s="213">
        <f t="shared" si="19"/>
        <v>19798</v>
      </c>
      <c r="F480" s="215">
        <v>30000</v>
      </c>
      <c r="G480" s="215">
        <v>40000</v>
      </c>
      <c r="H480" s="20"/>
    </row>
    <row r="481" spans="1:8" ht="15.75" customHeight="1">
      <c r="A481" s="54" t="s">
        <v>340</v>
      </c>
      <c r="B481" s="300" t="s">
        <v>341</v>
      </c>
      <c r="C481" s="55">
        <v>836646.68</v>
      </c>
      <c r="D481" s="301">
        <v>307631.65999999997</v>
      </c>
      <c r="E481" s="213">
        <f t="shared" si="19"/>
        <v>296968.34000000003</v>
      </c>
      <c r="F481" s="215">
        <v>604600</v>
      </c>
      <c r="G481" s="215">
        <v>800000</v>
      </c>
      <c r="H481" s="20"/>
    </row>
    <row r="482" spans="1:8" ht="14.25" customHeight="1">
      <c r="A482" s="54" t="s">
        <v>466</v>
      </c>
      <c r="B482" s="53" t="s">
        <v>467</v>
      </c>
      <c r="C482" s="55">
        <v>36240</v>
      </c>
      <c r="D482" s="55">
        <v>0</v>
      </c>
      <c r="E482" s="302">
        <f t="shared" si="19"/>
        <v>100000</v>
      </c>
      <c r="F482" s="228">
        <v>100000</v>
      </c>
      <c r="G482" s="228">
        <v>300000</v>
      </c>
      <c r="H482" s="20"/>
    </row>
    <row r="483" spans="1:8" ht="15" customHeight="1" thickBot="1">
      <c r="A483" s="52" t="s">
        <v>342</v>
      </c>
      <c r="B483" s="53"/>
      <c r="C483" s="285">
        <f>SUM(C474:C482)</f>
        <v>1657908.4300000002</v>
      </c>
      <c r="D483" s="223">
        <f>SUM(D474:D482)</f>
        <v>590133.17999999993</v>
      </c>
      <c r="E483" s="264">
        <f>SUM(E474:E482)</f>
        <v>1944466.82</v>
      </c>
      <c r="F483" s="264">
        <f>SUM(F474:F482)</f>
        <v>2534600</v>
      </c>
      <c r="G483" s="289">
        <f>SUM(G474:G482)</f>
        <v>3720000</v>
      </c>
      <c r="H483" s="20"/>
    </row>
    <row r="484" spans="1:8" ht="23.25" customHeight="1" thickTop="1">
      <c r="A484" s="52" t="s">
        <v>343</v>
      </c>
      <c r="B484" s="53"/>
      <c r="C484" s="55"/>
      <c r="D484" s="81"/>
      <c r="E484" s="47"/>
      <c r="F484" s="47"/>
      <c r="G484" s="215"/>
      <c r="H484" s="20"/>
    </row>
    <row r="485" spans="1:8" ht="15" customHeight="1">
      <c r="A485" s="54" t="s">
        <v>468</v>
      </c>
      <c r="B485" s="53" t="s">
        <v>418</v>
      </c>
      <c r="C485" s="55">
        <v>0</v>
      </c>
      <c r="D485" s="230">
        <v>0</v>
      </c>
      <c r="E485" s="266">
        <v>0</v>
      </c>
      <c r="F485" s="227">
        <v>0</v>
      </c>
      <c r="G485" s="215">
        <v>0</v>
      </c>
      <c r="H485" s="20"/>
    </row>
    <row r="486" spans="1:8" ht="20.25" customHeight="1" thickBot="1">
      <c r="A486" s="54" t="s">
        <v>469</v>
      </c>
      <c r="B486" s="53"/>
      <c r="C486" s="224">
        <v>0</v>
      </c>
      <c r="D486" s="264">
        <v>0</v>
      </c>
      <c r="E486" s="223">
        <v>0</v>
      </c>
      <c r="F486" s="223">
        <v>0</v>
      </c>
      <c r="G486" s="290">
        <v>0</v>
      </c>
      <c r="H486" s="20"/>
    </row>
    <row r="487" spans="1:8" ht="17.25" thickTop="1" thickBot="1">
      <c r="A487" s="52" t="s">
        <v>410</v>
      </c>
      <c r="B487" s="275"/>
      <c r="C487" s="233">
        <f>C483+C472</f>
        <v>9745100.9300000016</v>
      </c>
      <c r="D487" s="253">
        <f>D483+D472</f>
        <v>4316129.5</v>
      </c>
      <c r="E487" s="233">
        <f>E483+E472</f>
        <v>6860422.5000000009</v>
      </c>
      <c r="F487" s="233">
        <f>F483+F472</f>
        <v>11176552</v>
      </c>
      <c r="G487" s="235">
        <f>G483+G472</f>
        <v>12820152</v>
      </c>
      <c r="H487" s="20"/>
    </row>
    <row r="488" spans="1:8" ht="23.25" customHeight="1" thickTop="1">
      <c r="A488" s="187" t="s">
        <v>348</v>
      </c>
      <c r="B488" s="18"/>
      <c r="C488" s="187" t="s">
        <v>349</v>
      </c>
      <c r="D488" s="18"/>
      <c r="E488" s="18"/>
      <c r="F488" s="345" t="s">
        <v>402</v>
      </c>
      <c r="G488" s="345"/>
      <c r="H488" s="20"/>
    </row>
    <row r="489" spans="1:8" ht="23.25" customHeight="1">
      <c r="A489" s="19" t="s">
        <v>139</v>
      </c>
      <c r="B489" s="18"/>
      <c r="C489" s="19"/>
      <c r="D489" s="18"/>
      <c r="E489" s="18"/>
      <c r="F489" s="18"/>
      <c r="G489" s="19"/>
      <c r="H489" s="20"/>
    </row>
    <row r="490" spans="1:8" ht="18.75" customHeight="1">
      <c r="A490" s="199" t="s">
        <v>470</v>
      </c>
      <c r="B490" s="18"/>
      <c r="C490" s="343" t="s">
        <v>352</v>
      </c>
      <c r="D490" s="343"/>
      <c r="E490" s="18"/>
      <c r="F490" s="343" t="s">
        <v>281</v>
      </c>
      <c r="G490" s="343"/>
      <c r="H490" s="20"/>
    </row>
    <row r="491" spans="1:8" ht="15.75">
      <c r="A491" s="200" t="s">
        <v>471</v>
      </c>
      <c r="B491" s="18"/>
      <c r="C491" s="344" t="s">
        <v>13</v>
      </c>
      <c r="D491" s="344"/>
      <c r="E491" s="18"/>
      <c r="F491" s="344" t="s">
        <v>14</v>
      </c>
      <c r="G491" s="344"/>
      <c r="H491" s="20"/>
    </row>
    <row r="494" spans="1:8" ht="15.75">
      <c r="A494" s="257" t="s">
        <v>472</v>
      </c>
      <c r="B494" s="200"/>
      <c r="C494" s="200"/>
      <c r="D494" s="18"/>
      <c r="E494" s="18"/>
      <c r="F494" s="18"/>
      <c r="G494" s="200"/>
    </row>
    <row r="495" spans="1:8" ht="15.75">
      <c r="A495" s="257"/>
      <c r="B495" s="206"/>
      <c r="C495" s="18"/>
      <c r="D495" s="18"/>
      <c r="E495" s="18"/>
      <c r="F495" s="18"/>
      <c r="G495" s="18"/>
    </row>
    <row r="496" spans="1:8" s="30" customFormat="1" ht="15.75">
      <c r="A496" s="26"/>
      <c r="B496" s="27"/>
      <c r="C496" s="28" t="s">
        <v>27</v>
      </c>
      <c r="D496" s="339" t="s">
        <v>28</v>
      </c>
      <c r="E496" s="340"/>
      <c r="F496" s="341"/>
      <c r="G496" s="27" t="s">
        <v>29</v>
      </c>
    </row>
    <row r="497" spans="1:13" s="30" customFormat="1" ht="15" customHeight="1">
      <c r="A497" s="31" t="s">
        <v>421</v>
      </c>
      <c r="B497" s="32" t="s">
        <v>31</v>
      </c>
      <c r="C497" s="33" t="s">
        <v>32</v>
      </c>
      <c r="D497" s="34" t="s">
        <v>33</v>
      </c>
      <c r="E497" s="34" t="s">
        <v>34</v>
      </c>
      <c r="F497" s="34" t="s">
        <v>35</v>
      </c>
      <c r="G497" s="32" t="s">
        <v>36</v>
      </c>
    </row>
    <row r="498" spans="1:13" ht="16.5" thickBot="1">
      <c r="A498" s="207"/>
      <c r="B498" s="33"/>
      <c r="C498" s="207">
        <v>2023</v>
      </c>
      <c r="D498" s="27" t="s">
        <v>422</v>
      </c>
      <c r="E498" s="208" t="s">
        <v>290</v>
      </c>
      <c r="F498" s="27"/>
      <c r="G498" s="32">
        <v>2025</v>
      </c>
    </row>
    <row r="499" spans="1:13" ht="30" customHeight="1">
      <c r="A499" s="209" t="s">
        <v>291</v>
      </c>
      <c r="B499" s="210"/>
      <c r="C499" s="44"/>
      <c r="D499" s="46"/>
      <c r="E499" s="46"/>
      <c r="F499" s="46"/>
      <c r="G499" s="211"/>
      <c r="M499" s="42"/>
    </row>
    <row r="500" spans="1:13" ht="15.75">
      <c r="A500" s="51" t="s">
        <v>473</v>
      </c>
      <c r="B500" s="44" t="s">
        <v>293</v>
      </c>
      <c r="C500" s="212">
        <v>0</v>
      </c>
      <c r="D500" s="213">
        <v>0</v>
      </c>
      <c r="E500" s="214">
        <f t="shared" ref="E500" si="20">F500-D500</f>
        <v>0</v>
      </c>
      <c r="F500" s="213">
        <v>0</v>
      </c>
      <c r="G500" s="215">
        <v>0</v>
      </c>
    </row>
    <row r="501" spans="1:13" ht="15.75">
      <c r="A501" s="54" t="s">
        <v>474</v>
      </c>
      <c r="B501" s="44" t="s">
        <v>295</v>
      </c>
      <c r="C501" s="212">
        <v>0</v>
      </c>
      <c r="D501" s="213">
        <v>0</v>
      </c>
      <c r="E501" s="214">
        <v>0</v>
      </c>
      <c r="F501" s="213">
        <v>0</v>
      </c>
      <c r="G501" s="215">
        <v>0</v>
      </c>
    </row>
    <row r="502" spans="1:13" ht="15.75">
      <c r="A502" s="54" t="s">
        <v>109</v>
      </c>
      <c r="B502" s="53" t="s">
        <v>304</v>
      </c>
      <c r="C502" s="217">
        <v>0</v>
      </c>
      <c r="D502" s="213">
        <v>0</v>
      </c>
      <c r="E502" s="214">
        <v>0</v>
      </c>
      <c r="F502" s="213">
        <v>0</v>
      </c>
      <c r="G502" s="215">
        <v>0</v>
      </c>
    </row>
    <row r="503" spans="1:13" ht="18.75" thickBot="1">
      <c r="A503" s="52" t="s">
        <v>324</v>
      </c>
      <c r="B503" s="53"/>
      <c r="C503" s="229">
        <f>SUM(C500:C502)</f>
        <v>0</v>
      </c>
      <c r="D503" s="264">
        <f>SUM(D500:D502)</f>
        <v>0</v>
      </c>
      <c r="E503" s="223">
        <f>SUM(E500:E502)</f>
        <v>0</v>
      </c>
      <c r="F503" s="223">
        <f>SUM(F500:F502)</f>
        <v>0</v>
      </c>
      <c r="G503" s="265">
        <f>SUM(G500:G502)</f>
        <v>0</v>
      </c>
      <c r="H503" s="261">
        <v>13</v>
      </c>
      <c r="M503" s="60"/>
    </row>
    <row r="504" spans="1:13" ht="16.5" thickTop="1">
      <c r="A504" s="52" t="s">
        <v>325</v>
      </c>
      <c r="B504" s="53"/>
      <c r="C504" s="88"/>
      <c r="D504" s="50"/>
      <c r="E504" s="286"/>
      <c r="F504" s="287"/>
      <c r="G504" s="288"/>
    </row>
    <row r="505" spans="1:13" ht="17.25" customHeight="1">
      <c r="A505" s="54" t="s">
        <v>475</v>
      </c>
      <c r="B505" s="44" t="s">
        <v>476</v>
      </c>
      <c r="C505" s="55">
        <v>0</v>
      </c>
      <c r="D505" s="213"/>
      <c r="E505" s="213">
        <f>F505</f>
        <v>50000</v>
      </c>
      <c r="F505" s="213">
        <v>50000</v>
      </c>
      <c r="G505" s="215">
        <v>20000</v>
      </c>
    </row>
    <row r="506" spans="1:13" ht="17.25" customHeight="1">
      <c r="A506" s="54" t="s">
        <v>477</v>
      </c>
      <c r="B506" s="67" t="s">
        <v>478</v>
      </c>
      <c r="C506" s="55">
        <v>0</v>
      </c>
      <c r="D506" s="213"/>
      <c r="E506" s="213"/>
      <c r="F506" s="213">
        <v>0</v>
      </c>
      <c r="G506" s="215">
        <v>35000</v>
      </c>
    </row>
    <row r="507" spans="1:13" ht="19.5" customHeight="1">
      <c r="A507" s="176" t="s">
        <v>401</v>
      </c>
      <c r="B507" s="53" t="s">
        <v>479</v>
      </c>
      <c r="C507" s="55">
        <v>4949</v>
      </c>
      <c r="D507" s="213"/>
      <c r="E507" s="213">
        <f>F507</f>
        <v>75000</v>
      </c>
      <c r="F507" s="213">
        <v>75000</v>
      </c>
      <c r="G507" s="215">
        <v>75000</v>
      </c>
    </row>
    <row r="508" spans="1:13" ht="21.75" customHeight="1">
      <c r="A508" s="54" t="s">
        <v>480</v>
      </c>
      <c r="B508" s="53" t="s">
        <v>225</v>
      </c>
      <c r="C508" s="55">
        <v>272671.25</v>
      </c>
      <c r="D508" s="55">
        <v>62377.5</v>
      </c>
      <c r="E508" s="213">
        <f>F508-D508</f>
        <v>241564.5</v>
      </c>
      <c r="F508" s="213">
        <v>303942</v>
      </c>
      <c r="G508" s="215">
        <v>300000</v>
      </c>
    </row>
    <row r="509" spans="1:13" ht="18" customHeight="1" thickBot="1">
      <c r="A509" s="52" t="s">
        <v>342</v>
      </c>
      <c r="B509" s="53"/>
      <c r="C509" s="285">
        <f>SUM(C505:C508)</f>
        <v>277620.25</v>
      </c>
      <c r="D509" s="264">
        <f>SUM(D505:D508)</f>
        <v>62377.5</v>
      </c>
      <c r="E509" s="264">
        <f>SUM(E505:E508)</f>
        <v>366564.5</v>
      </c>
      <c r="F509" s="264">
        <f>SUM(F505:F508)</f>
        <v>428942</v>
      </c>
      <c r="G509" s="265">
        <f>SUM(G505:G508)</f>
        <v>430000</v>
      </c>
    </row>
    <row r="510" spans="1:13" ht="18" customHeight="1" thickTop="1">
      <c r="A510" s="52" t="s">
        <v>343</v>
      </c>
      <c r="B510" s="53"/>
      <c r="C510" s="224"/>
      <c r="D510" s="50"/>
      <c r="E510" s="225"/>
      <c r="F510" s="225"/>
      <c r="G510" s="288"/>
    </row>
    <row r="511" spans="1:13" ht="18" customHeight="1" thickBot="1">
      <c r="A511" s="303" t="s">
        <v>481</v>
      </c>
      <c r="B511" s="53" t="s">
        <v>482</v>
      </c>
      <c r="C511" s="55">
        <v>999875</v>
      </c>
      <c r="D511" s="55"/>
      <c r="E511" s="226"/>
      <c r="F511" s="227"/>
      <c r="G511" s="228"/>
    </row>
    <row r="512" spans="1:13" ht="18" customHeight="1" thickTop="1" thickBot="1">
      <c r="A512" s="54" t="s">
        <v>346</v>
      </c>
      <c r="B512" s="53"/>
      <c r="C512" s="229">
        <f>SUM(C511)</f>
        <v>999875</v>
      </c>
      <c r="D512" s="223"/>
      <c r="E512" s="230"/>
      <c r="F512" s="223">
        <f>SUM(F511)</f>
        <v>0</v>
      </c>
      <c r="G512" s="231">
        <f>SUM(G511)</f>
        <v>0</v>
      </c>
    </row>
    <row r="513" spans="1:13" ht="17.25" thickTop="1" thickBot="1">
      <c r="A513" s="304" t="s">
        <v>410</v>
      </c>
      <c r="B513" s="275"/>
      <c r="C513" s="233">
        <f>C512+C509</f>
        <v>1277495.25</v>
      </c>
      <c r="D513" s="253">
        <f>SUM(D509,D503)</f>
        <v>62377.5</v>
      </c>
      <c r="E513" s="233">
        <f>SUM(E509,E503)</f>
        <v>366564.5</v>
      </c>
      <c r="F513" s="233">
        <f>F509</f>
        <v>428942</v>
      </c>
      <c r="G513" s="235">
        <f>SUM(G509,G503)</f>
        <v>430000</v>
      </c>
    </row>
    <row r="514" spans="1:13" ht="23.25" customHeight="1" thickTop="1">
      <c r="A514" s="19" t="s">
        <v>348</v>
      </c>
      <c r="B514" s="18"/>
      <c r="C514" s="19" t="s">
        <v>349</v>
      </c>
      <c r="D514" s="18"/>
      <c r="E514" s="18"/>
      <c r="F514" s="345" t="s">
        <v>402</v>
      </c>
      <c r="G514" s="345"/>
    </row>
    <row r="515" spans="1:13" ht="23.25" customHeight="1">
      <c r="A515" s="19"/>
      <c r="B515" s="18"/>
      <c r="C515" s="19"/>
      <c r="D515" s="18"/>
      <c r="E515" s="18"/>
      <c r="F515" s="18"/>
      <c r="G515" s="19"/>
    </row>
    <row r="516" spans="1:13" ht="18.75" customHeight="1">
      <c r="A516" s="199" t="s">
        <v>352</v>
      </c>
      <c r="B516" s="18"/>
      <c r="C516" s="343" t="s">
        <v>352</v>
      </c>
      <c r="D516" s="343"/>
      <c r="E516" s="18"/>
      <c r="F516" s="343" t="s">
        <v>281</v>
      </c>
      <c r="G516" s="343"/>
    </row>
    <row r="517" spans="1:13" ht="15.75">
      <c r="A517" s="200" t="s">
        <v>431</v>
      </c>
      <c r="B517" s="18"/>
      <c r="C517" s="344" t="s">
        <v>13</v>
      </c>
      <c r="D517" s="344"/>
      <c r="E517" s="18"/>
      <c r="F517" s="344" t="s">
        <v>14</v>
      </c>
      <c r="G517" s="344"/>
    </row>
    <row r="520" spans="1:13" ht="15.75">
      <c r="A520" s="257" t="s">
        <v>483</v>
      </c>
      <c r="B520" s="200"/>
      <c r="C520" s="200"/>
      <c r="D520" s="18"/>
      <c r="E520" s="18"/>
      <c r="F520" s="18"/>
      <c r="G520" s="200"/>
      <c r="H520" s="20"/>
      <c r="I520" s="20"/>
    </row>
    <row r="521" spans="1:13" s="30" customFormat="1" ht="15.75">
      <c r="A521" s="26"/>
      <c r="B521" s="27"/>
      <c r="C521" s="28" t="s">
        <v>27</v>
      </c>
      <c r="D521" s="339" t="s">
        <v>28</v>
      </c>
      <c r="E521" s="340"/>
      <c r="F521" s="341"/>
      <c r="G521" s="27" t="s">
        <v>29</v>
      </c>
      <c r="H521" s="29"/>
      <c r="I521" s="29"/>
    </row>
    <row r="522" spans="1:13" s="30" customFormat="1" ht="15" customHeight="1">
      <c r="A522" s="31" t="s">
        <v>421</v>
      </c>
      <c r="B522" s="32" t="s">
        <v>31</v>
      </c>
      <c r="C522" s="33" t="s">
        <v>32</v>
      </c>
      <c r="D522" s="34" t="s">
        <v>33</v>
      </c>
      <c r="E522" s="34" t="s">
        <v>34</v>
      </c>
      <c r="F522" s="34" t="s">
        <v>35</v>
      </c>
      <c r="G522" s="32" t="s">
        <v>36</v>
      </c>
      <c r="H522" s="29"/>
      <c r="I522" s="29"/>
    </row>
    <row r="523" spans="1:13" ht="16.5" thickBot="1">
      <c r="A523" s="207"/>
      <c r="B523" s="33"/>
      <c r="C523" s="207">
        <v>2023</v>
      </c>
      <c r="D523" s="27" t="s">
        <v>289</v>
      </c>
      <c r="E523" s="208" t="s">
        <v>290</v>
      </c>
      <c r="F523" s="27"/>
      <c r="G523" s="32">
        <v>2025</v>
      </c>
      <c r="H523" s="20"/>
      <c r="I523" s="20"/>
    </row>
    <row r="524" spans="1:13" ht="30" customHeight="1">
      <c r="A524" s="209" t="s">
        <v>291</v>
      </c>
      <c r="B524" s="210"/>
      <c r="C524" s="44"/>
      <c r="D524" s="46"/>
      <c r="E524" s="46"/>
      <c r="F524" s="46"/>
      <c r="G524" s="211"/>
      <c r="H524" s="20"/>
      <c r="I524" s="20"/>
      <c r="M524" s="42"/>
    </row>
    <row r="525" spans="1:13" ht="15.75">
      <c r="A525" s="51" t="s">
        <v>414</v>
      </c>
      <c r="B525" s="44" t="s">
        <v>293</v>
      </c>
      <c r="C525" s="212">
        <v>1462254.08</v>
      </c>
      <c r="D525" s="213">
        <v>774366</v>
      </c>
      <c r="E525" s="214">
        <f t="shared" ref="E525:E540" si="21">F525-D525</f>
        <v>843078</v>
      </c>
      <c r="F525" s="215">
        <v>1617444</v>
      </c>
      <c r="G525" s="215">
        <v>1823040</v>
      </c>
      <c r="H525" s="20"/>
      <c r="I525" s="20"/>
    </row>
    <row r="526" spans="1:13" ht="15.75">
      <c r="A526" s="54" t="s">
        <v>296</v>
      </c>
      <c r="B526" s="44" t="s">
        <v>297</v>
      </c>
      <c r="C526" s="212">
        <v>96000</v>
      </c>
      <c r="D526" s="213">
        <v>54000</v>
      </c>
      <c r="E526" s="214">
        <f t="shared" si="21"/>
        <v>66000</v>
      </c>
      <c r="F526" s="215">
        <v>120000</v>
      </c>
      <c r="G526" s="215">
        <v>120000</v>
      </c>
      <c r="H526" s="20"/>
      <c r="I526" s="20"/>
    </row>
    <row r="527" spans="1:13" ht="15.75">
      <c r="A527" s="54" t="s">
        <v>298</v>
      </c>
      <c r="B527" s="53" t="s">
        <v>299</v>
      </c>
      <c r="C527" s="217">
        <v>67500</v>
      </c>
      <c r="D527" s="213">
        <v>33750</v>
      </c>
      <c r="E527" s="214">
        <f t="shared" si="21"/>
        <v>33750</v>
      </c>
      <c r="F527" s="215">
        <v>67500</v>
      </c>
      <c r="G527" s="215">
        <v>81600</v>
      </c>
      <c r="H527" s="20"/>
      <c r="I527" s="20"/>
    </row>
    <row r="528" spans="1:13" ht="15.75">
      <c r="A528" s="54" t="s">
        <v>300</v>
      </c>
      <c r="B528" s="53" t="s">
        <v>301</v>
      </c>
      <c r="C528" s="217">
        <v>67500</v>
      </c>
      <c r="D528" s="213">
        <v>33750</v>
      </c>
      <c r="E528" s="214">
        <f t="shared" si="21"/>
        <v>33750</v>
      </c>
      <c r="F528" s="215">
        <v>67500</v>
      </c>
      <c r="G528" s="215">
        <v>81600</v>
      </c>
      <c r="H528" s="20"/>
      <c r="I528" s="20"/>
    </row>
    <row r="529" spans="1:13" ht="15.75">
      <c r="A529" s="54" t="s">
        <v>302</v>
      </c>
      <c r="B529" s="53" t="s">
        <v>303</v>
      </c>
      <c r="C529" s="217">
        <v>24000</v>
      </c>
      <c r="D529" s="213">
        <v>24000</v>
      </c>
      <c r="E529" s="214">
        <f t="shared" si="21"/>
        <v>6000</v>
      </c>
      <c r="F529" s="215">
        <v>30000</v>
      </c>
      <c r="G529" s="215">
        <v>35000</v>
      </c>
      <c r="H529" s="20"/>
      <c r="I529" s="20"/>
    </row>
    <row r="530" spans="1:13" ht="15.75">
      <c r="A530" s="54" t="s">
        <v>111</v>
      </c>
      <c r="B530" s="53" t="s">
        <v>458</v>
      </c>
      <c r="C530" s="217">
        <v>36000</v>
      </c>
      <c r="D530" s="213">
        <v>18000</v>
      </c>
      <c r="E530" s="214">
        <f t="shared" si="21"/>
        <v>18000</v>
      </c>
      <c r="F530" s="215">
        <v>36000</v>
      </c>
      <c r="G530" s="215">
        <v>36000</v>
      </c>
      <c r="H530" s="20"/>
      <c r="I530" s="20"/>
    </row>
    <row r="531" spans="1:13" ht="15.75">
      <c r="A531" s="54" t="s">
        <v>459</v>
      </c>
      <c r="B531" s="53" t="s">
        <v>460</v>
      </c>
      <c r="C531" s="217">
        <v>103609.60000000001</v>
      </c>
      <c r="D531" s="213">
        <v>54000</v>
      </c>
      <c r="E531" s="214">
        <f t="shared" si="21"/>
        <v>90000</v>
      </c>
      <c r="F531" s="215">
        <v>144000</v>
      </c>
      <c r="G531" s="215">
        <v>258797</v>
      </c>
      <c r="H531" s="20"/>
      <c r="I531" s="20"/>
    </row>
    <row r="532" spans="1:13" ht="15.75">
      <c r="A532" s="54" t="s">
        <v>306</v>
      </c>
      <c r="B532" s="53" t="s">
        <v>307</v>
      </c>
      <c r="C532" s="217">
        <v>20000</v>
      </c>
      <c r="D532" s="213">
        <v>0</v>
      </c>
      <c r="E532" s="214">
        <f t="shared" si="21"/>
        <v>25000</v>
      </c>
      <c r="F532" s="215">
        <v>25000</v>
      </c>
      <c r="G532" s="215">
        <v>25000</v>
      </c>
      <c r="H532" s="20"/>
      <c r="I532" s="20"/>
    </row>
    <row r="533" spans="1:13" ht="15.75">
      <c r="A533" s="54" t="s">
        <v>311</v>
      </c>
      <c r="B533" s="53" t="s">
        <v>124</v>
      </c>
      <c r="C533" s="217">
        <v>123097</v>
      </c>
      <c r="D533" s="213">
        <v>0</v>
      </c>
      <c r="E533" s="214">
        <f t="shared" si="21"/>
        <v>134787</v>
      </c>
      <c r="F533" s="215">
        <v>134787</v>
      </c>
      <c r="G533" s="215">
        <v>151920</v>
      </c>
      <c r="H533" s="20"/>
      <c r="I533" s="20"/>
    </row>
    <row r="534" spans="1:13" ht="15.75">
      <c r="A534" s="54" t="s">
        <v>312</v>
      </c>
      <c r="B534" s="53" t="s">
        <v>126</v>
      </c>
      <c r="C534" s="217">
        <v>20000</v>
      </c>
      <c r="D534" s="213">
        <v>0</v>
      </c>
      <c r="E534" s="214">
        <f t="shared" si="21"/>
        <v>25000</v>
      </c>
      <c r="F534" s="215">
        <v>25000</v>
      </c>
      <c r="G534" s="215">
        <v>25000</v>
      </c>
      <c r="H534" s="20"/>
      <c r="I534" s="20"/>
    </row>
    <row r="535" spans="1:13" ht="15.75">
      <c r="A535" s="54" t="s">
        <v>313</v>
      </c>
      <c r="B535" s="53" t="s">
        <v>314</v>
      </c>
      <c r="C535" s="217">
        <v>120621</v>
      </c>
      <c r="D535" s="213">
        <v>134787</v>
      </c>
      <c r="E535" s="214">
        <f t="shared" si="21"/>
        <v>0</v>
      </c>
      <c r="F535" s="215">
        <v>134787</v>
      </c>
      <c r="G535" s="215">
        <v>151920</v>
      </c>
      <c r="H535" s="20"/>
      <c r="I535" s="20"/>
    </row>
    <row r="536" spans="1:13" ht="15.75">
      <c r="A536" s="54" t="s">
        <v>315</v>
      </c>
      <c r="B536" s="53" t="s">
        <v>130</v>
      </c>
      <c r="C536" s="217"/>
      <c r="D536" s="213"/>
      <c r="E536" s="214"/>
      <c r="F536" s="215"/>
      <c r="G536" s="215">
        <v>35000</v>
      </c>
      <c r="H536" s="20"/>
      <c r="I536" s="20"/>
    </row>
    <row r="537" spans="1:13" ht="15.75">
      <c r="A537" s="54" t="s">
        <v>316</v>
      </c>
      <c r="B537" s="53" t="s">
        <v>317</v>
      </c>
      <c r="C537" s="217">
        <v>175470.49</v>
      </c>
      <c r="D537" s="213">
        <v>92911.679999999993</v>
      </c>
      <c r="E537" s="214">
        <f t="shared" si="21"/>
        <v>101182.32</v>
      </c>
      <c r="F537" s="215">
        <v>194094</v>
      </c>
      <c r="G537" s="215">
        <v>218765</v>
      </c>
      <c r="H537" s="20"/>
      <c r="I537" s="20"/>
    </row>
    <row r="538" spans="1:13" ht="15.75">
      <c r="A538" s="54" t="s">
        <v>318</v>
      </c>
      <c r="B538" s="53" t="s">
        <v>319</v>
      </c>
      <c r="C538" s="217">
        <v>4849.5200000000004</v>
      </c>
      <c r="D538" s="213">
        <v>5000</v>
      </c>
      <c r="E538" s="214">
        <f t="shared" si="21"/>
        <v>27349</v>
      </c>
      <c r="F538" s="215">
        <v>32349</v>
      </c>
      <c r="G538" s="215">
        <v>36461</v>
      </c>
      <c r="H538" s="20"/>
      <c r="I538" s="20"/>
    </row>
    <row r="539" spans="1:13" ht="15.75">
      <c r="A539" s="54" t="s">
        <v>320</v>
      </c>
      <c r="B539" s="53" t="s">
        <v>321</v>
      </c>
      <c r="C539" s="217">
        <v>29198.68</v>
      </c>
      <c r="D539" s="213">
        <v>20530.189999999999</v>
      </c>
      <c r="E539" s="214">
        <f t="shared" si="21"/>
        <v>60341.81</v>
      </c>
      <c r="F539" s="215">
        <v>80872</v>
      </c>
      <c r="G539" s="215">
        <v>91152</v>
      </c>
      <c r="H539" s="20"/>
      <c r="I539" s="20"/>
    </row>
    <row r="540" spans="1:13" ht="15.75">
      <c r="A540" s="54" t="s">
        <v>322</v>
      </c>
      <c r="B540" s="53" t="s">
        <v>323</v>
      </c>
      <c r="C540" s="217">
        <v>4800</v>
      </c>
      <c r="D540" s="213">
        <v>2700</v>
      </c>
      <c r="E540" s="214">
        <f t="shared" si="21"/>
        <v>13475</v>
      </c>
      <c r="F540" s="215">
        <v>16175</v>
      </c>
      <c r="G540" s="215">
        <v>18231</v>
      </c>
      <c r="H540" s="20"/>
      <c r="I540" s="20"/>
    </row>
    <row r="541" spans="1:13" ht="18.75" thickBot="1">
      <c r="A541" s="52" t="s">
        <v>324</v>
      </c>
      <c r="B541" s="53"/>
      <c r="C541" s="285">
        <f>SUM(C525:C540)</f>
        <v>2354900.37</v>
      </c>
      <c r="D541" s="264">
        <f>SUM(D525:D540)</f>
        <v>1247794.8699999999</v>
      </c>
      <c r="E541" s="223">
        <f>SUM(E525:E540)</f>
        <v>1477713.1300000001</v>
      </c>
      <c r="F541" s="264">
        <f>SUM(F525:F540)</f>
        <v>2725508</v>
      </c>
      <c r="G541" s="265">
        <f>SUM(G525:G540)</f>
        <v>3189486</v>
      </c>
      <c r="H541" s="261">
        <v>14</v>
      </c>
      <c r="I541" s="20"/>
      <c r="M541" s="60"/>
    </row>
    <row r="542" spans="1:13" ht="16.5" thickTop="1">
      <c r="A542" s="52" t="s">
        <v>325</v>
      </c>
      <c r="B542" s="53"/>
      <c r="C542" s="55"/>
      <c r="D542" s="50"/>
      <c r="E542" s="286"/>
      <c r="F542" s="213"/>
      <c r="G542" s="288"/>
      <c r="H542" s="20"/>
      <c r="I542" s="20"/>
    </row>
    <row r="543" spans="1:13" ht="17.25" customHeight="1">
      <c r="A543" s="54" t="s">
        <v>326</v>
      </c>
      <c r="B543" s="67" t="s">
        <v>327</v>
      </c>
      <c r="C543" s="55">
        <v>75561.08</v>
      </c>
      <c r="D543" s="213">
        <v>33917</v>
      </c>
      <c r="E543" s="213">
        <f t="shared" ref="E543:E552" si="22">F543-D543</f>
        <v>36083</v>
      </c>
      <c r="F543" s="215">
        <v>70000</v>
      </c>
      <c r="G543" s="215">
        <v>90000</v>
      </c>
      <c r="H543" s="20"/>
      <c r="I543" s="20"/>
    </row>
    <row r="544" spans="1:13" ht="15.75">
      <c r="A544" s="54" t="s">
        <v>328</v>
      </c>
      <c r="B544" s="53" t="s">
        <v>329</v>
      </c>
      <c r="C544" s="55">
        <v>70250</v>
      </c>
      <c r="D544" s="213">
        <v>45319.5</v>
      </c>
      <c r="E544" s="213">
        <f t="shared" si="22"/>
        <v>1930.5</v>
      </c>
      <c r="F544" s="215">
        <v>47250</v>
      </c>
      <c r="G544" s="215">
        <v>60000</v>
      </c>
      <c r="H544" s="20"/>
      <c r="I544" s="20"/>
    </row>
    <row r="545" spans="1:9" ht="15.75">
      <c r="A545" s="54" t="s">
        <v>330</v>
      </c>
      <c r="B545" s="53" t="s">
        <v>166</v>
      </c>
      <c r="C545" s="71" t="s">
        <v>40</v>
      </c>
      <c r="D545" s="213">
        <v>4310</v>
      </c>
      <c r="E545" s="213">
        <f t="shared" si="22"/>
        <v>18690</v>
      </c>
      <c r="F545" s="215">
        <v>23000</v>
      </c>
      <c r="G545" s="215">
        <v>40000</v>
      </c>
      <c r="H545" s="20"/>
      <c r="I545" s="20"/>
    </row>
    <row r="546" spans="1:9" ht="15.75">
      <c r="A546" s="54" t="s">
        <v>484</v>
      </c>
      <c r="B546" s="53" t="s">
        <v>485</v>
      </c>
      <c r="C546" s="71" t="s">
        <v>40</v>
      </c>
      <c r="D546" s="213">
        <v>14000</v>
      </c>
      <c r="E546" s="213">
        <f t="shared" si="22"/>
        <v>586000</v>
      </c>
      <c r="F546" s="215">
        <v>600000</v>
      </c>
      <c r="G546" s="215">
        <v>600000</v>
      </c>
      <c r="H546" s="20"/>
      <c r="I546" s="20"/>
    </row>
    <row r="547" spans="1:9" ht="15.75" customHeight="1">
      <c r="A547" s="54" t="s">
        <v>332</v>
      </c>
      <c r="B547" s="53" t="s">
        <v>333</v>
      </c>
      <c r="C547" s="55">
        <v>26016.2</v>
      </c>
      <c r="D547" s="213">
        <v>12970.4</v>
      </c>
      <c r="E547" s="213">
        <f t="shared" si="22"/>
        <v>17029.599999999999</v>
      </c>
      <c r="F547" s="215">
        <v>30000</v>
      </c>
      <c r="G547" s="215">
        <v>30000</v>
      </c>
      <c r="H547" s="20"/>
      <c r="I547" s="20"/>
    </row>
    <row r="548" spans="1:9" ht="13.5" customHeight="1">
      <c r="A548" s="54" t="s">
        <v>338</v>
      </c>
      <c r="B548" s="53" t="s">
        <v>339</v>
      </c>
      <c r="C548" s="55">
        <v>1250</v>
      </c>
      <c r="D548" s="213">
        <v>280</v>
      </c>
      <c r="E548" s="213">
        <f t="shared" si="22"/>
        <v>3220</v>
      </c>
      <c r="F548" s="215">
        <v>3500</v>
      </c>
      <c r="G548" s="215">
        <v>5000</v>
      </c>
      <c r="H548" s="20"/>
      <c r="I548" s="20"/>
    </row>
    <row r="549" spans="1:9" ht="13.5" customHeight="1">
      <c r="A549" s="54" t="s">
        <v>334</v>
      </c>
      <c r="B549" s="53" t="s">
        <v>188</v>
      </c>
      <c r="C549" s="71" t="s">
        <v>40</v>
      </c>
      <c r="D549" s="213">
        <v>30463.9</v>
      </c>
      <c r="E549" s="213">
        <f t="shared" si="22"/>
        <v>69536.100000000006</v>
      </c>
      <c r="F549" s="215">
        <v>100000</v>
      </c>
      <c r="G549" s="215">
        <v>100000</v>
      </c>
      <c r="H549" s="20"/>
      <c r="I549" s="20"/>
    </row>
    <row r="550" spans="1:9" ht="13.5" customHeight="1">
      <c r="A550" s="54" t="s">
        <v>340</v>
      </c>
      <c r="B550" s="53" t="s">
        <v>341</v>
      </c>
      <c r="C550" s="55">
        <v>721356.61</v>
      </c>
      <c r="D550" s="213">
        <v>278487.49</v>
      </c>
      <c r="E550" s="213">
        <f t="shared" si="22"/>
        <v>680711.51</v>
      </c>
      <c r="F550" s="215">
        <v>959199</v>
      </c>
      <c r="G550" s="215">
        <v>960000</v>
      </c>
      <c r="H550" s="20"/>
      <c r="I550" s="20"/>
    </row>
    <row r="551" spans="1:9" ht="13.5" customHeight="1">
      <c r="A551" s="54" t="s">
        <v>486</v>
      </c>
      <c r="B551" s="53" t="s">
        <v>467</v>
      </c>
      <c r="C551" s="71" t="s">
        <v>40</v>
      </c>
      <c r="D551" s="213">
        <v>0</v>
      </c>
      <c r="E551" s="213">
        <f t="shared" si="22"/>
        <v>300000</v>
      </c>
      <c r="F551" s="215">
        <v>300000</v>
      </c>
      <c r="G551" s="215">
        <v>300000</v>
      </c>
      <c r="H551" s="20"/>
      <c r="I551" s="20"/>
    </row>
    <row r="552" spans="1:9" ht="15.75" customHeight="1">
      <c r="A552" s="305" t="s">
        <v>487</v>
      </c>
      <c r="B552" s="200" t="s">
        <v>488</v>
      </c>
      <c r="C552" s="222">
        <v>470037</v>
      </c>
      <c r="D552" s="213">
        <v>13000</v>
      </c>
      <c r="E552" s="213">
        <f t="shared" si="22"/>
        <v>487000</v>
      </c>
      <c r="F552" s="228">
        <v>500000</v>
      </c>
      <c r="G552" s="228">
        <v>500000</v>
      </c>
      <c r="H552" s="20"/>
      <c r="I552" s="20"/>
    </row>
    <row r="553" spans="1:9" ht="15" customHeight="1" thickBot="1">
      <c r="A553" s="306" t="s">
        <v>342</v>
      </c>
      <c r="B553" s="53"/>
      <c r="C553" s="229">
        <f>SUM(C543:C552)</f>
        <v>1364470.8900000001</v>
      </c>
      <c r="D553" s="223">
        <f>SUM(D543:D552)</f>
        <v>432748.29</v>
      </c>
      <c r="E553" s="223">
        <f>SUM(E543:E552)</f>
        <v>2200200.71</v>
      </c>
      <c r="F553" s="230">
        <f>SUM(F543:F552)</f>
        <v>2632949</v>
      </c>
      <c r="G553" s="265">
        <f>SUM(G543:G552)</f>
        <v>2685000</v>
      </c>
      <c r="H553" s="20"/>
      <c r="I553" s="20"/>
    </row>
    <row r="554" spans="1:9" ht="23.25" customHeight="1" thickTop="1" thickBot="1">
      <c r="A554" s="307" t="s">
        <v>343</v>
      </c>
      <c r="B554" s="53"/>
      <c r="C554" s="88"/>
      <c r="D554" s="81"/>
      <c r="E554" s="286"/>
      <c r="F554" s="286"/>
      <c r="G554" s="288"/>
      <c r="H554" s="20"/>
      <c r="I554" s="20"/>
    </row>
    <row r="555" spans="1:9" ht="15" customHeight="1">
      <c r="A555" s="54" t="s">
        <v>468</v>
      </c>
      <c r="B555" s="53" t="s">
        <v>418</v>
      </c>
      <c r="C555" s="55">
        <v>0</v>
      </c>
      <c r="D555" s="230">
        <v>0</v>
      </c>
      <c r="E555" s="266">
        <v>0</v>
      </c>
      <c r="F555" s="227">
        <v>0</v>
      </c>
      <c r="G555" s="215">
        <v>0</v>
      </c>
      <c r="H555" s="20"/>
      <c r="I555" s="20"/>
    </row>
    <row r="556" spans="1:9" ht="20.25" customHeight="1" thickBot="1">
      <c r="A556" s="54" t="s">
        <v>346</v>
      </c>
      <c r="B556" s="53"/>
      <c r="C556" s="267">
        <v>0</v>
      </c>
      <c r="D556" s="223">
        <v>0</v>
      </c>
      <c r="E556" s="262">
        <v>0</v>
      </c>
      <c r="F556" s="268">
        <v>0</v>
      </c>
      <c r="G556" s="296">
        <v>0</v>
      </c>
      <c r="H556" s="20"/>
      <c r="I556" s="20"/>
    </row>
    <row r="557" spans="1:9" ht="16.5" thickTop="1">
      <c r="A557" s="52" t="s">
        <v>410</v>
      </c>
      <c r="B557" s="232"/>
      <c r="C557" s="63">
        <f>SUM(C553,C541)</f>
        <v>3719371.2600000002</v>
      </c>
      <c r="D557" s="81">
        <f>SUM(D553,D541)</f>
        <v>1680543.16</v>
      </c>
      <c r="E557" s="235">
        <f>SUM(E553,E541)</f>
        <v>3677913.84</v>
      </c>
      <c r="F557" s="63">
        <f>SUM(F553,F541)</f>
        <v>5358457</v>
      </c>
      <c r="G557" s="235">
        <f>SUM(G553,G541)</f>
        <v>5874486</v>
      </c>
      <c r="H557" s="20"/>
      <c r="I557" s="20"/>
    </row>
    <row r="558" spans="1:9" ht="0.75" customHeight="1" thickBot="1">
      <c r="A558" s="270"/>
      <c r="B558" s="18"/>
      <c r="C558" s="18"/>
      <c r="D558" s="18"/>
      <c r="E558" s="18"/>
      <c r="F558" s="272"/>
      <c r="G558" s="273"/>
      <c r="H558" s="20"/>
      <c r="I558" s="20"/>
    </row>
    <row r="559" spans="1:9" ht="23.25" customHeight="1" thickTop="1">
      <c r="A559" s="187" t="s">
        <v>348</v>
      </c>
      <c r="B559" s="239"/>
      <c r="C559" s="187" t="s">
        <v>349</v>
      </c>
      <c r="D559" s="239"/>
      <c r="E559" s="239"/>
      <c r="F559" s="345" t="s">
        <v>402</v>
      </c>
      <c r="G559" s="345"/>
      <c r="H559" s="20"/>
      <c r="I559" s="20"/>
    </row>
    <row r="560" spans="1:9" ht="23.25" customHeight="1">
      <c r="A560" s="19"/>
      <c r="B560" s="18"/>
      <c r="C560" s="19"/>
      <c r="D560" s="18"/>
      <c r="E560" s="18"/>
      <c r="F560" s="18"/>
      <c r="G560" s="19"/>
      <c r="H560" s="20"/>
      <c r="I560" s="20"/>
    </row>
    <row r="561" spans="1:13" ht="18.75" customHeight="1">
      <c r="A561" s="199" t="s">
        <v>489</v>
      </c>
      <c r="B561" s="18"/>
      <c r="C561" s="343" t="s">
        <v>352</v>
      </c>
      <c r="D561" s="343"/>
      <c r="E561" s="18"/>
      <c r="F561" s="343" t="s">
        <v>281</v>
      </c>
      <c r="G561" s="343"/>
      <c r="H561" s="20"/>
      <c r="I561" s="20"/>
    </row>
    <row r="562" spans="1:13" ht="15.75">
      <c r="A562" s="200" t="s">
        <v>490</v>
      </c>
      <c r="B562" s="18"/>
      <c r="C562" s="344" t="s">
        <v>13</v>
      </c>
      <c r="D562" s="344"/>
      <c r="E562" s="18"/>
      <c r="F562" s="344" t="s">
        <v>14</v>
      </c>
      <c r="G562" s="344"/>
      <c r="H562" s="20"/>
      <c r="I562" s="20"/>
    </row>
    <row r="565" spans="1:13" ht="15.75">
      <c r="A565" s="257" t="s">
        <v>491</v>
      </c>
      <c r="B565" s="200"/>
      <c r="C565" s="200"/>
      <c r="D565" s="18"/>
      <c r="E565" s="18"/>
      <c r="F565" s="18"/>
      <c r="G565" s="200"/>
    </row>
    <row r="566" spans="1:13" ht="15.75">
      <c r="A566" s="257"/>
      <c r="B566" s="206"/>
      <c r="C566" s="18"/>
      <c r="D566" s="18"/>
      <c r="E566" s="18"/>
      <c r="F566" s="18"/>
      <c r="G566" s="18"/>
    </row>
    <row r="567" spans="1:13" s="30" customFormat="1" ht="15.75">
      <c r="A567" s="26"/>
      <c r="B567" s="27"/>
      <c r="C567" s="28" t="s">
        <v>27</v>
      </c>
      <c r="D567" s="339" t="s">
        <v>28</v>
      </c>
      <c r="E567" s="340"/>
      <c r="F567" s="341"/>
      <c r="G567" s="27" t="s">
        <v>29</v>
      </c>
    </row>
    <row r="568" spans="1:13" s="30" customFormat="1" ht="15" customHeight="1">
      <c r="A568" s="31" t="s">
        <v>421</v>
      </c>
      <c r="B568" s="32" t="s">
        <v>31</v>
      </c>
      <c r="C568" s="33" t="s">
        <v>32</v>
      </c>
      <c r="D568" s="34" t="s">
        <v>33</v>
      </c>
      <c r="E568" s="34" t="s">
        <v>34</v>
      </c>
      <c r="F568" s="34" t="s">
        <v>35</v>
      </c>
      <c r="G568" s="32" t="s">
        <v>36</v>
      </c>
    </row>
    <row r="569" spans="1:13" ht="16.5" thickBot="1">
      <c r="A569" s="207"/>
      <c r="B569" s="33"/>
      <c r="C569" s="33">
        <v>2023</v>
      </c>
      <c r="D569" s="27" t="s">
        <v>289</v>
      </c>
      <c r="E569" s="208" t="s">
        <v>290</v>
      </c>
      <c r="F569" s="27"/>
      <c r="G569" s="32">
        <v>2025</v>
      </c>
    </row>
    <row r="570" spans="1:13" ht="30" customHeight="1">
      <c r="A570" s="209" t="s">
        <v>291</v>
      </c>
      <c r="B570" s="210"/>
      <c r="C570" s="211"/>
      <c r="D570" s="46"/>
      <c r="E570" s="46"/>
      <c r="F570" s="46"/>
      <c r="G570" s="211"/>
      <c r="M570" s="42"/>
    </row>
    <row r="571" spans="1:13" ht="15.75">
      <c r="A571" s="54" t="s">
        <v>119</v>
      </c>
      <c r="B571" s="44" t="s">
        <v>120</v>
      </c>
      <c r="C571" s="212">
        <v>0</v>
      </c>
      <c r="D571" s="213">
        <v>0</v>
      </c>
      <c r="E571" s="214">
        <f t="shared" ref="E571" si="23">F571-D571</f>
        <v>0</v>
      </c>
      <c r="F571" s="213">
        <v>0</v>
      </c>
      <c r="G571" s="215">
        <v>36000</v>
      </c>
    </row>
    <row r="572" spans="1:13" ht="18.75" thickBot="1">
      <c r="A572" s="52" t="s">
        <v>324</v>
      </c>
      <c r="B572" s="53"/>
      <c r="C572" s="229">
        <f>SUM(C571:C571)</f>
        <v>0</v>
      </c>
      <c r="D572" s="264">
        <f>SUM(D571:D571)</f>
        <v>0</v>
      </c>
      <c r="E572" s="223">
        <f>SUM(E571:E571)</f>
        <v>0</v>
      </c>
      <c r="F572" s="223">
        <f>SUM(F571:F571)</f>
        <v>0</v>
      </c>
      <c r="G572" s="265">
        <f>SUM(G571:G571)</f>
        <v>36000</v>
      </c>
      <c r="H572" s="261">
        <v>15</v>
      </c>
      <c r="M572" s="60"/>
    </row>
    <row r="573" spans="1:13" ht="16.5" thickTop="1">
      <c r="A573" s="52" t="s">
        <v>325</v>
      </c>
      <c r="B573" s="53"/>
      <c r="C573" s="88"/>
      <c r="D573" s="50"/>
      <c r="E573" s="286"/>
      <c r="F573" s="287"/>
      <c r="G573" s="288"/>
    </row>
    <row r="574" spans="1:13" ht="17.25" customHeight="1">
      <c r="A574" s="54" t="s">
        <v>326</v>
      </c>
      <c r="B574" s="67" t="s">
        <v>327</v>
      </c>
      <c r="C574" s="55">
        <v>2392</v>
      </c>
      <c r="D574" s="213"/>
      <c r="E574" s="213">
        <f>F574</f>
        <v>15000</v>
      </c>
      <c r="F574" s="215">
        <v>15000</v>
      </c>
      <c r="G574" s="215">
        <v>15000</v>
      </c>
    </row>
    <row r="575" spans="1:13" ht="15.75">
      <c r="A575" s="54" t="s">
        <v>328</v>
      </c>
      <c r="B575" s="53" t="s">
        <v>329</v>
      </c>
      <c r="C575" s="55">
        <v>22364</v>
      </c>
      <c r="D575" s="213"/>
      <c r="E575" s="213">
        <f>F575</f>
        <v>15000</v>
      </c>
      <c r="F575" s="215">
        <v>15000</v>
      </c>
      <c r="G575" s="215">
        <v>10000</v>
      </c>
    </row>
    <row r="576" spans="1:13" ht="15.75">
      <c r="A576" s="54" t="s">
        <v>330</v>
      </c>
      <c r="B576" s="53" t="s">
        <v>166</v>
      </c>
      <c r="C576" s="55">
        <v>0</v>
      </c>
      <c r="D576" s="213"/>
      <c r="E576" s="213">
        <f>F576</f>
        <v>10000</v>
      </c>
      <c r="F576" s="215">
        <v>10000</v>
      </c>
      <c r="G576" s="215">
        <v>15000</v>
      </c>
    </row>
    <row r="577" spans="1:7" ht="15.75" customHeight="1">
      <c r="A577" s="54" t="s">
        <v>340</v>
      </c>
      <c r="B577" s="53" t="s">
        <v>341</v>
      </c>
      <c r="C577" s="222">
        <v>8306</v>
      </c>
      <c r="D577" s="213">
        <v>1509</v>
      </c>
      <c r="E577" s="213">
        <f>F577-D577</f>
        <v>4707</v>
      </c>
      <c r="F577" s="215">
        <v>6216</v>
      </c>
      <c r="G577" s="215">
        <v>20000</v>
      </c>
    </row>
    <row r="578" spans="1:7" ht="15" customHeight="1" thickBot="1">
      <c r="A578" s="52" t="s">
        <v>342</v>
      </c>
      <c r="B578" s="53"/>
      <c r="C578" s="63">
        <f>SUM(C574:C577)</f>
        <v>33062</v>
      </c>
      <c r="D578" s="229">
        <f>SUM(D574:D577)</f>
        <v>1509</v>
      </c>
      <c r="E578" s="229">
        <f>SUM(E574:E577)</f>
        <v>44707</v>
      </c>
      <c r="F578" s="265">
        <f>SUM(F574:F577)</f>
        <v>46216</v>
      </c>
      <c r="G578" s="265">
        <f>SUM(G574:G577)</f>
        <v>60000</v>
      </c>
    </row>
    <row r="579" spans="1:7" ht="23.25" customHeight="1" thickTop="1">
      <c r="A579" s="52" t="s">
        <v>343</v>
      </c>
      <c r="B579" s="53"/>
      <c r="C579" s="88"/>
      <c r="D579" s="235"/>
      <c r="E579" s="308"/>
      <c r="F579" s="286"/>
      <c r="G579" s="288"/>
    </row>
    <row r="580" spans="1:7" ht="15" customHeight="1">
      <c r="A580" s="54" t="s">
        <v>444</v>
      </c>
      <c r="B580" s="53" t="s">
        <v>418</v>
      </c>
      <c r="C580" s="55">
        <v>0</v>
      </c>
      <c r="D580" s="63">
        <v>0</v>
      </c>
      <c r="E580" s="309">
        <v>0</v>
      </c>
      <c r="F580" s="281">
        <v>0</v>
      </c>
      <c r="G580" s="215">
        <v>0</v>
      </c>
    </row>
    <row r="581" spans="1:7" ht="20.25" customHeight="1" thickBot="1">
      <c r="A581" s="54" t="s">
        <v>346</v>
      </c>
      <c r="B581" s="53"/>
      <c r="C581" s="267">
        <v>0</v>
      </c>
      <c r="D581" s="229">
        <v>0</v>
      </c>
      <c r="E581" s="310">
        <v>0</v>
      </c>
      <c r="F581" s="262">
        <v>0</v>
      </c>
      <c r="G581" s="290">
        <v>0</v>
      </c>
    </row>
    <row r="582" spans="1:7" ht="16.5" thickTop="1">
      <c r="A582" s="52" t="s">
        <v>410</v>
      </c>
      <c r="B582" s="232"/>
      <c r="C582" s="63">
        <f>SUM(C578,C572)</f>
        <v>33062</v>
      </c>
      <c r="D582" s="235">
        <f>SUM(D578,D572)</f>
        <v>1509</v>
      </c>
      <c r="E582" s="235">
        <f>SUM(E578,E572)</f>
        <v>44707</v>
      </c>
      <c r="F582" s="235">
        <f>SUM(F578,F572)</f>
        <v>46216</v>
      </c>
      <c r="G582" s="235">
        <f>SUM(G578,G572)</f>
        <v>96000</v>
      </c>
    </row>
    <row r="583" spans="1:7" ht="0.75" customHeight="1" thickBot="1">
      <c r="A583" s="270"/>
      <c r="B583" s="18"/>
      <c r="C583" s="18"/>
      <c r="D583" s="18"/>
      <c r="E583" s="18"/>
      <c r="F583" s="272"/>
      <c r="G583" s="18"/>
    </row>
    <row r="584" spans="1:7" ht="23.25" customHeight="1" thickTop="1">
      <c r="A584" s="187" t="s">
        <v>348</v>
      </c>
      <c r="B584" s="239"/>
      <c r="C584" s="187" t="s">
        <v>349</v>
      </c>
      <c r="D584" s="239"/>
      <c r="E584" s="239"/>
      <c r="F584" s="345" t="s">
        <v>402</v>
      </c>
      <c r="G584" s="345"/>
    </row>
    <row r="585" spans="1:7" ht="23.25" customHeight="1">
      <c r="A585" s="19"/>
      <c r="B585" s="18"/>
      <c r="C585" s="19"/>
      <c r="D585" s="18"/>
      <c r="E585" s="18"/>
      <c r="F585" s="18"/>
      <c r="G585" s="19"/>
    </row>
    <row r="586" spans="1:7" ht="18.75" customHeight="1">
      <c r="A586" s="199" t="s">
        <v>492</v>
      </c>
      <c r="B586" s="18"/>
      <c r="C586" s="343" t="s">
        <v>352</v>
      </c>
      <c r="D586" s="343"/>
      <c r="E586" s="18"/>
      <c r="F586" s="343" t="s">
        <v>281</v>
      </c>
      <c r="G586" s="343"/>
    </row>
    <row r="587" spans="1:7" ht="15.75">
      <c r="A587" s="200" t="s">
        <v>493</v>
      </c>
      <c r="B587" s="18"/>
      <c r="C587" s="344" t="s">
        <v>13</v>
      </c>
      <c r="D587" s="344"/>
      <c r="E587" s="18"/>
      <c r="F587" s="344" t="s">
        <v>14</v>
      </c>
      <c r="G587" s="344"/>
    </row>
    <row r="590" spans="1:7" ht="15.75">
      <c r="A590" s="257" t="s">
        <v>494</v>
      </c>
      <c r="B590" s="200"/>
      <c r="C590" s="200"/>
      <c r="D590" s="18"/>
      <c r="E590" s="18"/>
      <c r="F590" s="18"/>
      <c r="G590" s="200"/>
    </row>
    <row r="591" spans="1:7" ht="15.75">
      <c r="A591" s="257"/>
      <c r="B591" s="206"/>
      <c r="C591" s="18"/>
      <c r="D591" s="18"/>
      <c r="E591" s="18"/>
      <c r="F591" s="18"/>
      <c r="G591" s="18"/>
    </row>
    <row r="592" spans="1:7" s="30" customFormat="1" ht="15.75">
      <c r="A592" s="26"/>
      <c r="B592" s="27"/>
      <c r="C592" s="28" t="s">
        <v>27</v>
      </c>
      <c r="D592" s="339" t="s">
        <v>28</v>
      </c>
      <c r="E592" s="340"/>
      <c r="F592" s="341"/>
      <c r="G592" s="27" t="s">
        <v>29</v>
      </c>
    </row>
    <row r="593" spans="1:13" s="30" customFormat="1" ht="15" customHeight="1">
      <c r="A593" s="31" t="s">
        <v>421</v>
      </c>
      <c r="B593" s="32" t="s">
        <v>31</v>
      </c>
      <c r="C593" s="33" t="s">
        <v>32</v>
      </c>
      <c r="D593" s="34" t="s">
        <v>33</v>
      </c>
      <c r="E593" s="34" t="s">
        <v>34</v>
      </c>
      <c r="F593" s="34" t="s">
        <v>35</v>
      </c>
      <c r="G593" s="32" t="s">
        <v>36</v>
      </c>
    </row>
    <row r="594" spans="1:13" ht="16.5" thickBot="1">
      <c r="A594" s="207"/>
      <c r="B594" s="33"/>
      <c r="C594" s="207">
        <v>2023</v>
      </c>
      <c r="D594" s="208" t="s">
        <v>422</v>
      </c>
      <c r="E594" s="208" t="s">
        <v>290</v>
      </c>
      <c r="F594" s="27"/>
      <c r="G594" s="32">
        <v>2025</v>
      </c>
    </row>
    <row r="595" spans="1:13" ht="30" customHeight="1">
      <c r="A595" s="247" t="s">
        <v>291</v>
      </c>
      <c r="B595" s="210"/>
      <c r="C595" s="44"/>
      <c r="D595" s="47"/>
      <c r="E595" s="46"/>
      <c r="F595" s="46"/>
      <c r="G595" s="211"/>
      <c r="M595" s="42"/>
    </row>
    <row r="596" spans="1:13" ht="15.75">
      <c r="A596" s="54" t="s">
        <v>308</v>
      </c>
      <c r="B596" s="44" t="s">
        <v>120</v>
      </c>
      <c r="C596" s="212">
        <v>0</v>
      </c>
      <c r="D596" s="213">
        <v>18000</v>
      </c>
      <c r="E596" s="214">
        <f>F596-D596</f>
        <v>18000</v>
      </c>
      <c r="F596" s="215">
        <v>36000</v>
      </c>
      <c r="G596" s="215">
        <v>36000</v>
      </c>
    </row>
    <row r="597" spans="1:13" ht="18">
      <c r="A597" s="52" t="s">
        <v>324</v>
      </c>
      <c r="B597" s="53"/>
      <c r="C597" s="218">
        <f>SUM(C596:C596)</f>
        <v>0</v>
      </c>
      <c r="D597" s="219">
        <f>SUM(D596:D596)</f>
        <v>18000</v>
      </c>
      <c r="E597" s="219">
        <f>SUM(E596:E596)</f>
        <v>18000</v>
      </c>
      <c r="F597" s="219">
        <f>SUM(F596:F596)</f>
        <v>36000</v>
      </c>
      <c r="G597" s="220">
        <f>SUM(G596:G596)</f>
        <v>36000</v>
      </c>
      <c r="H597" s="261">
        <v>16</v>
      </c>
      <c r="M597" s="60"/>
    </row>
    <row r="598" spans="1:13" ht="15.75">
      <c r="A598" s="52" t="s">
        <v>325</v>
      </c>
      <c r="B598" s="53"/>
      <c r="C598" s="55"/>
      <c r="D598" s="50"/>
      <c r="E598" s="47"/>
      <c r="F598" s="213"/>
      <c r="G598" s="215"/>
    </row>
    <row r="599" spans="1:13" ht="17.25" customHeight="1">
      <c r="A599" s="54" t="s">
        <v>326</v>
      </c>
      <c r="B599" s="67" t="s">
        <v>327</v>
      </c>
      <c r="C599" s="55">
        <v>14560</v>
      </c>
      <c r="D599" s="213">
        <v>900</v>
      </c>
      <c r="E599" s="213">
        <f>F599-D599</f>
        <v>24100</v>
      </c>
      <c r="F599" s="215">
        <v>25000</v>
      </c>
      <c r="G599" s="215">
        <v>30000</v>
      </c>
    </row>
    <row r="600" spans="1:13" ht="15.75">
      <c r="A600" s="54" t="s">
        <v>328</v>
      </c>
      <c r="B600" s="53" t="s">
        <v>329</v>
      </c>
      <c r="C600" s="55">
        <v>18080</v>
      </c>
      <c r="D600" s="213">
        <v>8976</v>
      </c>
      <c r="E600" s="213">
        <f>F600-D600</f>
        <v>11024</v>
      </c>
      <c r="F600" s="215">
        <v>20000</v>
      </c>
      <c r="G600" s="215">
        <v>40000</v>
      </c>
    </row>
    <row r="601" spans="1:13" ht="15.75">
      <c r="A601" s="54" t="s">
        <v>330</v>
      </c>
      <c r="B601" s="53" t="s">
        <v>166</v>
      </c>
      <c r="C601" s="71" t="s">
        <v>40</v>
      </c>
      <c r="D601" s="213">
        <v>0</v>
      </c>
      <c r="E601" s="213">
        <f>F601</f>
        <v>10000</v>
      </c>
      <c r="F601" s="215">
        <v>10000</v>
      </c>
      <c r="G601" s="215">
        <v>50000</v>
      </c>
    </row>
    <row r="602" spans="1:13" ht="15.75" customHeight="1">
      <c r="A602" s="311" t="s">
        <v>340</v>
      </c>
      <c r="B602" s="53" t="s">
        <v>341</v>
      </c>
      <c r="C602" s="222">
        <v>164707</v>
      </c>
      <c r="D602" s="213">
        <v>43592</v>
      </c>
      <c r="E602" s="213">
        <f>F602-D602</f>
        <v>85115</v>
      </c>
      <c r="F602" s="215">
        <v>128707</v>
      </c>
      <c r="G602" s="215">
        <v>150000</v>
      </c>
    </row>
    <row r="603" spans="1:13" ht="16.5" customHeight="1">
      <c r="A603" s="312" t="s">
        <v>342</v>
      </c>
      <c r="B603" s="53"/>
      <c r="C603" s="250">
        <f>SUM(C599:C602)</f>
        <v>197347</v>
      </c>
      <c r="D603" s="219">
        <f>SUM(D599:D602)</f>
        <v>53468</v>
      </c>
      <c r="E603" s="219">
        <f>SUM(E599:E602)</f>
        <v>130239</v>
      </c>
      <c r="F603" s="219">
        <f>SUM(F599:F602)</f>
        <v>183707</v>
      </c>
      <c r="G603" s="220">
        <f>SUM(G599:G602)</f>
        <v>270000</v>
      </c>
    </row>
    <row r="604" spans="1:13" ht="15.75" customHeight="1" thickBot="1">
      <c r="A604" s="313" t="s">
        <v>424</v>
      </c>
      <c r="B604" s="176"/>
      <c r="C604" s="314">
        <f>SUM(C603,C597)</f>
        <v>197347</v>
      </c>
      <c r="D604" s="315">
        <f>SUM(D603,D597)</f>
        <v>71468</v>
      </c>
      <c r="E604" s="315">
        <f>SUM(E603,E597)</f>
        <v>148239</v>
      </c>
      <c r="F604" s="316">
        <f>SUM(F603,F597)</f>
        <v>219707</v>
      </c>
      <c r="G604" s="316">
        <f>G603+G597</f>
        <v>306000</v>
      </c>
    </row>
    <row r="605" spans="1:13" ht="24" customHeight="1" thickTop="1">
      <c r="A605" s="239"/>
      <c r="B605" s="239"/>
      <c r="C605" s="18"/>
      <c r="D605" s="239"/>
      <c r="E605" s="317">
        <v>0</v>
      </c>
      <c r="F605" s="239"/>
      <c r="G605" s="239"/>
    </row>
    <row r="606" spans="1:13" ht="23.25" customHeight="1">
      <c r="A606" s="19" t="s">
        <v>348</v>
      </c>
      <c r="B606" s="18"/>
      <c r="C606" s="19" t="s">
        <v>349</v>
      </c>
      <c r="D606" s="18"/>
      <c r="E606" s="18"/>
      <c r="F606" s="342" t="s">
        <v>350</v>
      </c>
      <c r="G606" s="342"/>
    </row>
    <row r="607" spans="1:13" ht="23.25" customHeight="1">
      <c r="A607" s="19"/>
      <c r="B607" s="18"/>
      <c r="C607" s="19"/>
      <c r="D607" s="18"/>
      <c r="E607" s="18"/>
      <c r="F607" s="18"/>
      <c r="G607" s="19"/>
    </row>
    <row r="608" spans="1:13" ht="18.75" customHeight="1">
      <c r="A608" s="199" t="s">
        <v>495</v>
      </c>
      <c r="B608" s="18"/>
      <c r="C608" s="343" t="s">
        <v>352</v>
      </c>
      <c r="D608" s="343"/>
      <c r="E608" s="18"/>
      <c r="F608" s="346" t="s">
        <v>281</v>
      </c>
      <c r="G608" s="346"/>
    </row>
    <row r="609" spans="1:13" ht="15.75">
      <c r="A609" s="200" t="s">
        <v>496</v>
      </c>
      <c r="B609" s="18"/>
      <c r="C609" s="344" t="s">
        <v>13</v>
      </c>
      <c r="D609" s="344"/>
      <c r="E609" s="18"/>
      <c r="F609" s="347" t="s">
        <v>14</v>
      </c>
      <c r="G609" s="347"/>
    </row>
    <row r="612" spans="1:13" ht="15.75">
      <c r="A612" s="257" t="s">
        <v>497</v>
      </c>
      <c r="B612" s="200"/>
      <c r="C612" s="200"/>
      <c r="D612" s="18"/>
      <c r="E612" s="18"/>
      <c r="F612" s="18"/>
      <c r="G612" s="200"/>
    </row>
    <row r="613" spans="1:13" ht="15.75">
      <c r="A613" s="257"/>
      <c r="B613" s="206"/>
      <c r="C613" s="18"/>
      <c r="D613" s="18"/>
      <c r="E613" s="18"/>
      <c r="F613" s="18"/>
      <c r="G613" s="18"/>
    </row>
    <row r="614" spans="1:13" s="60" customFormat="1" ht="15.75">
      <c r="A614" s="26"/>
      <c r="B614" s="27"/>
      <c r="C614" s="28" t="s">
        <v>27</v>
      </c>
      <c r="D614" s="339" t="s">
        <v>28</v>
      </c>
      <c r="E614" s="340"/>
      <c r="F614" s="341"/>
      <c r="G614" s="27" t="s">
        <v>29</v>
      </c>
    </row>
    <row r="615" spans="1:13" s="60" customFormat="1" ht="15" customHeight="1">
      <c r="A615" s="31" t="s">
        <v>421</v>
      </c>
      <c r="B615" s="32" t="s">
        <v>31</v>
      </c>
      <c r="C615" s="33" t="s">
        <v>32</v>
      </c>
      <c r="D615" s="34" t="s">
        <v>33</v>
      </c>
      <c r="E615" s="34" t="s">
        <v>34</v>
      </c>
      <c r="F615" s="34" t="s">
        <v>35</v>
      </c>
      <c r="G615" s="32" t="s">
        <v>36</v>
      </c>
    </row>
    <row r="616" spans="1:13" ht="16.5" thickBot="1">
      <c r="A616" s="207"/>
      <c r="B616" s="33"/>
      <c r="C616" s="33">
        <v>2023</v>
      </c>
      <c r="D616" s="208" t="s">
        <v>289</v>
      </c>
      <c r="E616" s="208" t="s">
        <v>290</v>
      </c>
      <c r="F616" s="208"/>
      <c r="G616" s="32">
        <v>2025</v>
      </c>
    </row>
    <row r="617" spans="1:13" ht="18.75" customHeight="1">
      <c r="A617" s="209" t="s">
        <v>291</v>
      </c>
      <c r="B617" s="210"/>
      <c r="C617" s="211"/>
      <c r="D617" s="47"/>
      <c r="E617" s="46"/>
      <c r="F617" s="47"/>
      <c r="G617" s="211"/>
      <c r="M617" s="42"/>
    </row>
    <row r="618" spans="1:13" ht="15.75">
      <c r="A618" s="51" t="s">
        <v>292</v>
      </c>
      <c r="B618" s="44" t="s">
        <v>293</v>
      </c>
      <c r="C618" s="212">
        <v>1947019.24</v>
      </c>
      <c r="D618" s="213">
        <v>1152966</v>
      </c>
      <c r="E618" s="214">
        <f>F618-D618</f>
        <v>1316202</v>
      </c>
      <c r="F618" s="215">
        <v>2469168</v>
      </c>
      <c r="G618" s="215">
        <v>2764812</v>
      </c>
    </row>
    <row r="619" spans="1:13" ht="15.75">
      <c r="A619" s="54" t="s">
        <v>296</v>
      </c>
      <c r="B619" s="44" t="s">
        <v>297</v>
      </c>
      <c r="C619" s="212">
        <v>168000</v>
      </c>
      <c r="D619" s="213">
        <v>84000</v>
      </c>
      <c r="E619" s="214">
        <f>F619-D619</f>
        <v>108000</v>
      </c>
      <c r="F619" s="215">
        <v>192000</v>
      </c>
      <c r="G619" s="215">
        <v>192000</v>
      </c>
    </row>
    <row r="620" spans="1:13" ht="15.75">
      <c r="A620" s="54" t="s">
        <v>298</v>
      </c>
      <c r="B620" s="53" t="s">
        <v>299</v>
      </c>
      <c r="C620" s="217">
        <v>67500</v>
      </c>
      <c r="D620" s="213">
        <v>33750</v>
      </c>
      <c r="E620" s="214">
        <v>33750</v>
      </c>
      <c r="F620" s="215">
        <v>67500</v>
      </c>
      <c r="G620" s="215">
        <v>81600</v>
      </c>
    </row>
    <row r="621" spans="1:13" ht="15.75">
      <c r="A621" s="54" t="s">
        <v>300</v>
      </c>
      <c r="B621" s="53" t="s">
        <v>301</v>
      </c>
      <c r="C621" s="217">
        <v>67500</v>
      </c>
      <c r="D621" s="213">
        <v>33750</v>
      </c>
      <c r="E621" s="214">
        <f t="shared" ref="E621:E631" si="24">F621-D621</f>
        <v>33750</v>
      </c>
      <c r="F621" s="215">
        <v>67500</v>
      </c>
      <c r="G621" s="215">
        <v>81600</v>
      </c>
    </row>
    <row r="622" spans="1:13" ht="15.75">
      <c r="A622" s="54" t="s">
        <v>302</v>
      </c>
      <c r="B622" s="53" t="s">
        <v>303</v>
      </c>
      <c r="C622" s="217">
        <v>42000</v>
      </c>
      <c r="D622" s="213">
        <v>42000</v>
      </c>
      <c r="E622" s="214">
        <f t="shared" si="24"/>
        <v>6000</v>
      </c>
      <c r="F622" s="215">
        <v>48000</v>
      </c>
      <c r="G622" s="215">
        <v>56000</v>
      </c>
    </row>
    <row r="623" spans="1:13" ht="15.75">
      <c r="A623" s="54" t="s">
        <v>306</v>
      </c>
      <c r="B623" s="53" t="s">
        <v>307</v>
      </c>
      <c r="C623" s="217">
        <v>35000</v>
      </c>
      <c r="D623" s="213">
        <v>0</v>
      </c>
      <c r="E623" s="214">
        <f t="shared" si="24"/>
        <v>40000</v>
      </c>
      <c r="F623" s="215">
        <v>40000</v>
      </c>
      <c r="G623" s="215">
        <v>40000</v>
      </c>
    </row>
    <row r="624" spans="1:13" ht="15.75">
      <c r="A624" s="54" t="s">
        <v>311</v>
      </c>
      <c r="B624" s="53" t="s">
        <v>124</v>
      </c>
      <c r="C624" s="217">
        <v>187944</v>
      </c>
      <c r="D624" s="213">
        <v>0</v>
      </c>
      <c r="E624" s="214">
        <f t="shared" si="24"/>
        <v>205764</v>
      </c>
      <c r="F624" s="215">
        <v>205764</v>
      </c>
      <c r="G624" s="215">
        <v>230401</v>
      </c>
    </row>
    <row r="625" spans="1:13" ht="15.75">
      <c r="A625" s="54" t="s">
        <v>312</v>
      </c>
      <c r="B625" s="53" t="s">
        <v>126</v>
      </c>
      <c r="C625" s="217">
        <v>35000</v>
      </c>
      <c r="D625" s="213">
        <v>0</v>
      </c>
      <c r="E625" s="214">
        <f t="shared" si="24"/>
        <v>40000</v>
      </c>
      <c r="F625" s="215">
        <v>40000</v>
      </c>
      <c r="G625" s="215">
        <v>40000</v>
      </c>
    </row>
    <row r="626" spans="1:13" ht="15.75">
      <c r="A626" s="54" t="s">
        <v>313</v>
      </c>
      <c r="B626" s="53" t="s">
        <v>314</v>
      </c>
      <c r="C626" s="217">
        <v>138059</v>
      </c>
      <c r="D626" s="213">
        <v>192161</v>
      </c>
      <c r="E626" s="214">
        <f t="shared" si="24"/>
        <v>13603</v>
      </c>
      <c r="F626" s="215">
        <v>205764</v>
      </c>
      <c r="G626" s="215">
        <v>230401</v>
      </c>
    </row>
    <row r="627" spans="1:13" ht="15.75">
      <c r="A627" s="54" t="s">
        <v>315</v>
      </c>
      <c r="B627" s="53" t="s">
        <v>130</v>
      </c>
      <c r="C627" s="217"/>
      <c r="D627" s="213"/>
      <c r="E627" s="214"/>
      <c r="F627" s="215"/>
      <c r="G627" s="215">
        <v>56000</v>
      </c>
    </row>
    <row r="628" spans="1:13" ht="15.75">
      <c r="A628" s="54" t="s">
        <v>316</v>
      </c>
      <c r="B628" s="53" t="s">
        <v>132</v>
      </c>
      <c r="C628" s="217">
        <v>233205.17</v>
      </c>
      <c r="D628" s="213">
        <v>138355.92000000001</v>
      </c>
      <c r="E628" s="214">
        <f t="shared" si="24"/>
        <v>157945.07999999999</v>
      </c>
      <c r="F628" s="215">
        <v>296301</v>
      </c>
      <c r="G628" s="215">
        <v>331777</v>
      </c>
    </row>
    <row r="629" spans="1:13" ht="15.75">
      <c r="A629" s="54" t="s">
        <v>318</v>
      </c>
      <c r="B629" s="53" t="s">
        <v>319</v>
      </c>
      <c r="C629" s="217">
        <v>8400</v>
      </c>
      <c r="D629" s="213">
        <v>7700</v>
      </c>
      <c r="E629" s="214">
        <f t="shared" si="24"/>
        <v>41684</v>
      </c>
      <c r="F629" s="215">
        <v>49384</v>
      </c>
      <c r="G629" s="215">
        <v>55296</v>
      </c>
    </row>
    <row r="630" spans="1:13" ht="15.75">
      <c r="A630" s="54" t="s">
        <v>320</v>
      </c>
      <c r="B630" s="53" t="s">
        <v>321</v>
      </c>
      <c r="C630" s="217">
        <v>39008.9</v>
      </c>
      <c r="D630" s="213">
        <v>30745.84</v>
      </c>
      <c r="E630" s="214">
        <f t="shared" si="24"/>
        <v>92713.16</v>
      </c>
      <c r="F630" s="215">
        <v>123459</v>
      </c>
      <c r="G630" s="215">
        <v>138240</v>
      </c>
    </row>
    <row r="631" spans="1:13" ht="15.75">
      <c r="A631" s="54" t="s">
        <v>322</v>
      </c>
      <c r="B631" s="53" t="s">
        <v>323</v>
      </c>
      <c r="C631" s="217">
        <v>8400</v>
      </c>
      <c r="D631" s="213">
        <v>4200</v>
      </c>
      <c r="E631" s="214">
        <f t="shared" si="24"/>
        <v>20492</v>
      </c>
      <c r="F631" s="215">
        <v>24692</v>
      </c>
      <c r="G631" s="215">
        <v>27648</v>
      </c>
    </row>
    <row r="632" spans="1:13" ht="18.75" thickBot="1">
      <c r="A632" s="52" t="s">
        <v>324</v>
      </c>
      <c r="B632" s="53"/>
      <c r="C632" s="285">
        <f>SUM(C618:C631)</f>
        <v>2977036.31</v>
      </c>
      <c r="D632" s="264">
        <f>SUM(D618:D631)</f>
        <v>1719628.76</v>
      </c>
      <c r="E632" s="264">
        <f>SUM(E618:E631)</f>
        <v>2109903.2400000002</v>
      </c>
      <c r="F632" s="223">
        <f>SUM(F618:F631)</f>
        <v>3829532</v>
      </c>
      <c r="G632" s="289">
        <f>SUM(G618:G631)</f>
        <v>4325775</v>
      </c>
      <c r="H632" s="261">
        <v>17</v>
      </c>
      <c r="M632" s="60"/>
    </row>
    <row r="633" spans="1:13" ht="16.5" thickTop="1">
      <c r="A633" s="52" t="s">
        <v>325</v>
      </c>
      <c r="B633" s="53"/>
      <c r="C633" s="55"/>
      <c r="D633" s="50"/>
      <c r="E633" s="47"/>
      <c r="F633" s="287"/>
      <c r="G633" s="215"/>
    </row>
    <row r="634" spans="1:13" ht="17.25" customHeight="1">
      <c r="A634" s="54" t="s">
        <v>326</v>
      </c>
      <c r="B634" s="67" t="s">
        <v>327</v>
      </c>
      <c r="C634" s="55">
        <v>151010</v>
      </c>
      <c r="D634" s="213">
        <v>68598.5</v>
      </c>
      <c r="E634" s="213">
        <f t="shared" ref="E634:E643" si="25">F634-D634</f>
        <v>131401.5</v>
      </c>
      <c r="F634" s="215">
        <v>200000</v>
      </c>
      <c r="G634" s="215">
        <v>200000</v>
      </c>
    </row>
    <row r="635" spans="1:13" ht="17.25" customHeight="1">
      <c r="A635" s="54" t="s">
        <v>498</v>
      </c>
      <c r="B635" s="67" t="s">
        <v>499</v>
      </c>
      <c r="C635" s="55">
        <v>55336</v>
      </c>
      <c r="D635" s="213">
        <v>0</v>
      </c>
      <c r="E635" s="213">
        <f t="shared" si="25"/>
        <v>60000</v>
      </c>
      <c r="F635" s="215">
        <v>60000</v>
      </c>
      <c r="G635" s="215">
        <v>60000</v>
      </c>
    </row>
    <row r="636" spans="1:13" ht="15.75">
      <c r="A636" s="54" t="s">
        <v>500</v>
      </c>
      <c r="B636" s="53" t="s">
        <v>329</v>
      </c>
      <c r="C636" s="55">
        <v>6393</v>
      </c>
      <c r="D636" s="213">
        <v>51000</v>
      </c>
      <c r="E636" s="213">
        <f t="shared" si="25"/>
        <v>0</v>
      </c>
      <c r="F636" s="215">
        <v>51000</v>
      </c>
      <c r="G636" s="215">
        <v>70000</v>
      </c>
    </row>
    <row r="637" spans="1:13" ht="15.75">
      <c r="A637" s="54" t="s">
        <v>501</v>
      </c>
      <c r="B637" s="53" t="s">
        <v>502</v>
      </c>
      <c r="C637" s="71" t="s">
        <v>40</v>
      </c>
      <c r="D637" s="213">
        <v>48300</v>
      </c>
      <c r="E637" s="213">
        <f t="shared" si="25"/>
        <v>76700</v>
      </c>
      <c r="F637" s="215">
        <v>125000</v>
      </c>
      <c r="G637" s="215">
        <v>125000</v>
      </c>
    </row>
    <row r="638" spans="1:13" ht="15.75">
      <c r="A638" s="54" t="s">
        <v>503</v>
      </c>
      <c r="B638" s="53" t="s">
        <v>504</v>
      </c>
      <c r="C638" s="71" t="s">
        <v>40</v>
      </c>
      <c r="D638" s="213">
        <v>0</v>
      </c>
      <c r="E638" s="213">
        <f t="shared" si="25"/>
        <v>2000000</v>
      </c>
      <c r="F638" s="215">
        <v>2000000</v>
      </c>
      <c r="G638" s="215">
        <v>2000000</v>
      </c>
    </row>
    <row r="639" spans="1:13" ht="15.75">
      <c r="A639" s="54" t="s">
        <v>330</v>
      </c>
      <c r="B639" s="53" t="s">
        <v>166</v>
      </c>
      <c r="C639" s="71" t="s">
        <v>40</v>
      </c>
      <c r="D639" s="213">
        <v>23348</v>
      </c>
      <c r="E639" s="213">
        <f t="shared" si="25"/>
        <v>2152</v>
      </c>
      <c r="F639" s="215">
        <v>25500</v>
      </c>
      <c r="G639" s="215">
        <v>25500</v>
      </c>
    </row>
    <row r="640" spans="1:13" ht="15.75" customHeight="1">
      <c r="A640" s="54" t="s">
        <v>332</v>
      </c>
      <c r="B640" s="53" t="s">
        <v>333</v>
      </c>
      <c r="C640" s="55">
        <v>8616.7800000000007</v>
      </c>
      <c r="D640" s="213">
        <v>0</v>
      </c>
      <c r="E640" s="213">
        <f t="shared" si="25"/>
        <v>90000</v>
      </c>
      <c r="F640" s="215">
        <v>90000</v>
      </c>
      <c r="G640" s="215">
        <v>59500</v>
      </c>
    </row>
    <row r="641" spans="1:7" ht="13.5" customHeight="1">
      <c r="A641" s="54" t="s">
        <v>338</v>
      </c>
      <c r="B641" s="53" t="s">
        <v>423</v>
      </c>
      <c r="C641" s="71" t="s">
        <v>40</v>
      </c>
      <c r="D641" s="213">
        <v>1549</v>
      </c>
      <c r="E641" s="213">
        <f t="shared" si="25"/>
        <v>1451</v>
      </c>
      <c r="F641" s="215">
        <v>3000</v>
      </c>
      <c r="G641" s="215">
        <v>10000</v>
      </c>
    </row>
    <row r="642" spans="1:7" ht="13.5" customHeight="1">
      <c r="A642" s="54" t="s">
        <v>334</v>
      </c>
      <c r="B642" s="53" t="s">
        <v>188</v>
      </c>
      <c r="C642" s="71" t="s">
        <v>40</v>
      </c>
      <c r="D642" s="213">
        <v>34145</v>
      </c>
      <c r="E642" s="213">
        <f t="shared" si="25"/>
        <v>65855</v>
      </c>
      <c r="F642" s="215">
        <v>100000</v>
      </c>
      <c r="G642" s="215">
        <v>100000</v>
      </c>
    </row>
    <row r="643" spans="1:7" ht="15.75" customHeight="1">
      <c r="A643" s="54" t="s">
        <v>340</v>
      </c>
      <c r="B643" s="53" t="s">
        <v>341</v>
      </c>
      <c r="C643" s="222">
        <v>498155.24</v>
      </c>
      <c r="D643" s="213">
        <v>267252.24</v>
      </c>
      <c r="E643" s="213">
        <f t="shared" si="25"/>
        <v>75747.760000000009</v>
      </c>
      <c r="F643" s="215">
        <v>343000</v>
      </c>
      <c r="G643" s="215">
        <v>350000</v>
      </c>
    </row>
    <row r="644" spans="1:7" ht="15" customHeight="1" thickBot="1">
      <c r="A644" s="52" t="s">
        <v>342</v>
      </c>
      <c r="B644" s="53"/>
      <c r="C644" s="63">
        <f>SUM(C634:C643)</f>
        <v>719511.02</v>
      </c>
      <c r="D644" s="264">
        <f>SUM(D634:D643)</f>
        <v>494192.74</v>
      </c>
      <c r="E644" s="223">
        <f>SUM(E634:E643)</f>
        <v>2503307.2599999998</v>
      </c>
      <c r="F644" s="264">
        <f>SUM(F634:F643)</f>
        <v>2997500</v>
      </c>
      <c r="G644" s="265">
        <f>SUM(G634:G643)</f>
        <v>3000000</v>
      </c>
    </row>
    <row r="645" spans="1:7" ht="23.25" customHeight="1" thickTop="1">
      <c r="A645" s="52" t="s">
        <v>343</v>
      </c>
      <c r="B645" s="53"/>
      <c r="C645" s="88"/>
      <c r="D645" s="50"/>
      <c r="E645" s="286"/>
      <c r="F645" s="47"/>
      <c r="G645" s="288"/>
    </row>
    <row r="646" spans="1:7" ht="15" customHeight="1">
      <c r="A646" s="54" t="s">
        <v>444</v>
      </c>
      <c r="B646" s="53" t="s">
        <v>418</v>
      </c>
      <c r="C646" s="222">
        <v>0</v>
      </c>
      <c r="D646" s="230">
        <v>0</v>
      </c>
      <c r="E646" s="266">
        <v>0</v>
      </c>
      <c r="F646" s="227">
        <v>0</v>
      </c>
      <c r="G646" s="215">
        <v>100000</v>
      </c>
    </row>
    <row r="647" spans="1:7" ht="20.25" customHeight="1" thickBot="1">
      <c r="A647" s="54" t="s">
        <v>346</v>
      </c>
      <c r="B647" s="53"/>
      <c r="C647" s="267">
        <v>0</v>
      </c>
      <c r="D647" s="223">
        <v>0</v>
      </c>
      <c r="E647" s="262">
        <v>0</v>
      </c>
      <c r="F647" s="262">
        <v>0</v>
      </c>
      <c r="G647" s="289">
        <f>G646</f>
        <v>100000</v>
      </c>
    </row>
    <row r="648" spans="1:7" ht="17.25" thickTop="1" thickBot="1">
      <c r="A648" s="52" t="s">
        <v>410</v>
      </c>
      <c r="B648" s="283"/>
      <c r="C648" s="233">
        <f>SUM(C644,C632)</f>
        <v>3696547.33</v>
      </c>
      <c r="D648" s="253">
        <f>SUM(D644,D632)</f>
        <v>2213821.5</v>
      </c>
      <c r="E648" s="235">
        <f>SUM(E644,E632)</f>
        <v>4613210.5</v>
      </c>
      <c r="F648" s="233">
        <f>SUM(F644,F632)</f>
        <v>6827032</v>
      </c>
      <c r="G648" s="63">
        <f>G647+G644+G632</f>
        <v>7425775</v>
      </c>
    </row>
    <row r="649" spans="1:7" ht="23.25" customHeight="1" thickTop="1">
      <c r="A649" s="187" t="s">
        <v>348</v>
      </c>
      <c r="B649" s="239"/>
      <c r="C649" s="19" t="s">
        <v>349</v>
      </c>
      <c r="D649" s="18"/>
      <c r="E649" s="239"/>
      <c r="F649" s="345" t="s">
        <v>402</v>
      </c>
      <c r="G649" s="345"/>
    </row>
    <row r="650" spans="1:7" ht="23.25" customHeight="1">
      <c r="A650" s="19"/>
      <c r="B650" s="18"/>
      <c r="C650" s="19"/>
      <c r="D650" s="18"/>
      <c r="E650" s="18"/>
      <c r="F650" s="18"/>
      <c r="G650" s="19"/>
    </row>
    <row r="651" spans="1:7" ht="18.75" customHeight="1">
      <c r="A651" s="199" t="s">
        <v>505</v>
      </c>
      <c r="B651" s="18"/>
      <c r="C651" s="343" t="s">
        <v>352</v>
      </c>
      <c r="D651" s="343"/>
      <c r="E651" s="18"/>
      <c r="F651" s="343" t="s">
        <v>281</v>
      </c>
      <c r="G651" s="343"/>
    </row>
    <row r="652" spans="1:7" ht="15.75">
      <c r="A652" s="200" t="s">
        <v>506</v>
      </c>
      <c r="B652" s="18"/>
      <c r="C652" s="344" t="s">
        <v>13</v>
      </c>
      <c r="D652" s="344"/>
      <c r="E652" s="18"/>
      <c r="F652" s="344" t="s">
        <v>14</v>
      </c>
      <c r="G652" s="344"/>
    </row>
    <row r="655" spans="1:7" ht="15.75">
      <c r="A655" s="257" t="s">
        <v>507</v>
      </c>
      <c r="B655" s="200"/>
      <c r="C655" s="200"/>
      <c r="D655" s="18"/>
      <c r="E655" s="18"/>
      <c r="F655" s="18"/>
      <c r="G655" s="200"/>
    </row>
    <row r="656" spans="1:7" ht="15.75">
      <c r="A656" s="257"/>
      <c r="B656" s="206"/>
      <c r="C656" s="18"/>
      <c r="D656" s="18"/>
      <c r="E656" s="18"/>
      <c r="F656" s="18"/>
      <c r="G656" s="18"/>
    </row>
    <row r="657" spans="1:13" s="60" customFormat="1" ht="15.75">
      <c r="A657" s="26"/>
      <c r="B657" s="27"/>
      <c r="C657" s="28" t="s">
        <v>27</v>
      </c>
      <c r="D657" s="339" t="s">
        <v>28</v>
      </c>
      <c r="E657" s="340"/>
      <c r="F657" s="341"/>
      <c r="G657" s="27" t="s">
        <v>29</v>
      </c>
    </row>
    <row r="658" spans="1:13" s="60" customFormat="1" ht="15" customHeight="1">
      <c r="A658" s="31" t="s">
        <v>421</v>
      </c>
      <c r="B658" s="32" t="s">
        <v>31</v>
      </c>
      <c r="C658" s="33" t="s">
        <v>32</v>
      </c>
      <c r="D658" s="34" t="s">
        <v>33</v>
      </c>
      <c r="E658" s="34" t="s">
        <v>34</v>
      </c>
      <c r="F658" s="34" t="s">
        <v>35</v>
      </c>
      <c r="G658" s="32" t="s">
        <v>36</v>
      </c>
    </row>
    <row r="659" spans="1:13" ht="16.5" thickBot="1">
      <c r="A659" s="207"/>
      <c r="B659" s="33"/>
      <c r="C659" s="33">
        <v>2023</v>
      </c>
      <c r="D659" s="27" t="s">
        <v>289</v>
      </c>
      <c r="E659" s="208" t="s">
        <v>290</v>
      </c>
      <c r="F659" s="27"/>
      <c r="G659" s="32">
        <v>2025</v>
      </c>
    </row>
    <row r="660" spans="1:13" ht="30" customHeight="1">
      <c r="A660" s="209" t="s">
        <v>291</v>
      </c>
      <c r="B660" s="210"/>
      <c r="C660" s="211"/>
      <c r="D660" s="46"/>
      <c r="E660" s="46"/>
      <c r="F660" s="46"/>
      <c r="G660" s="211"/>
      <c r="M660" s="42"/>
    </row>
    <row r="661" spans="1:13" ht="15.75">
      <c r="A661" s="51" t="s">
        <v>414</v>
      </c>
      <c r="B661" s="44" t="s">
        <v>293</v>
      </c>
      <c r="C661" s="212">
        <v>1635166.26</v>
      </c>
      <c r="D661" s="213">
        <v>820026</v>
      </c>
      <c r="E661" s="214">
        <f t="shared" ref="E661:E675" si="26">F661-D661</f>
        <v>820038</v>
      </c>
      <c r="F661" s="215">
        <v>1640064</v>
      </c>
      <c r="G661" s="215">
        <v>1827180</v>
      </c>
    </row>
    <row r="662" spans="1:13" ht="15.75">
      <c r="A662" s="54" t="s">
        <v>296</v>
      </c>
      <c r="B662" s="44" t="s">
        <v>297</v>
      </c>
      <c r="C662" s="212">
        <v>167000</v>
      </c>
      <c r="D662" s="213">
        <v>84000</v>
      </c>
      <c r="E662" s="214">
        <f t="shared" si="26"/>
        <v>84000</v>
      </c>
      <c r="F662" s="215">
        <v>168000</v>
      </c>
      <c r="G662" s="215">
        <v>168000</v>
      </c>
    </row>
    <row r="663" spans="1:13" ht="15.75">
      <c r="A663" s="54" t="s">
        <v>298</v>
      </c>
      <c r="B663" s="53" t="s">
        <v>299</v>
      </c>
      <c r="C663" s="217">
        <v>67500</v>
      </c>
      <c r="D663" s="213">
        <v>33750</v>
      </c>
      <c r="E663" s="214">
        <f t="shared" si="26"/>
        <v>33750</v>
      </c>
      <c r="F663" s="215">
        <v>67500</v>
      </c>
      <c r="G663" s="215">
        <v>81600</v>
      </c>
    </row>
    <row r="664" spans="1:13" ht="15.75">
      <c r="A664" s="54" t="s">
        <v>300</v>
      </c>
      <c r="B664" s="53" t="s">
        <v>301</v>
      </c>
      <c r="C664" s="217">
        <v>67500</v>
      </c>
      <c r="D664" s="213">
        <v>33750</v>
      </c>
      <c r="E664" s="214">
        <f t="shared" si="26"/>
        <v>33750</v>
      </c>
      <c r="F664" s="215">
        <v>67500</v>
      </c>
      <c r="G664" s="215">
        <v>81600</v>
      </c>
    </row>
    <row r="665" spans="1:13" ht="15.75">
      <c r="A665" s="54" t="s">
        <v>302</v>
      </c>
      <c r="B665" s="53" t="s">
        <v>303</v>
      </c>
      <c r="C665" s="217">
        <v>42000</v>
      </c>
      <c r="D665" s="213">
        <v>42000</v>
      </c>
      <c r="E665" s="214">
        <f t="shared" si="26"/>
        <v>0</v>
      </c>
      <c r="F665" s="215">
        <v>42000</v>
      </c>
      <c r="G665" s="215">
        <v>49000</v>
      </c>
    </row>
    <row r="666" spans="1:13" ht="15.75">
      <c r="A666" s="54" t="s">
        <v>115</v>
      </c>
      <c r="B666" s="53" t="s">
        <v>305</v>
      </c>
      <c r="C666" s="71" t="s">
        <v>40</v>
      </c>
      <c r="D666" s="213">
        <v>0</v>
      </c>
      <c r="E666" s="214">
        <f t="shared" si="26"/>
        <v>4887</v>
      </c>
      <c r="F666" s="215">
        <v>4887</v>
      </c>
      <c r="G666" s="215">
        <v>4908</v>
      </c>
    </row>
    <row r="667" spans="1:13" ht="15.75">
      <c r="A667" s="54" t="s">
        <v>306</v>
      </c>
      <c r="B667" s="53" t="s">
        <v>307</v>
      </c>
      <c r="C667" s="217">
        <v>35000</v>
      </c>
      <c r="D667" s="213">
        <v>0</v>
      </c>
      <c r="E667" s="214">
        <f t="shared" si="26"/>
        <v>35000</v>
      </c>
      <c r="F667" s="215">
        <v>35000</v>
      </c>
      <c r="G667" s="215">
        <v>35000</v>
      </c>
    </row>
    <row r="668" spans="1:13" ht="15.75">
      <c r="A668" s="54" t="s">
        <v>311</v>
      </c>
      <c r="B668" s="53" t="s">
        <v>124</v>
      </c>
      <c r="C668" s="217">
        <v>136671</v>
      </c>
      <c r="D668" s="213">
        <v>0</v>
      </c>
      <c r="E668" s="214">
        <f t="shared" si="26"/>
        <v>136672</v>
      </c>
      <c r="F668" s="215">
        <v>136672</v>
      </c>
      <c r="G668" s="215">
        <v>152265</v>
      </c>
    </row>
    <row r="669" spans="1:13" ht="15.75">
      <c r="A669" s="54" t="s">
        <v>312</v>
      </c>
      <c r="B669" s="53" t="s">
        <v>126</v>
      </c>
      <c r="C669" s="217">
        <v>35000</v>
      </c>
      <c r="D669" s="213">
        <v>0</v>
      </c>
      <c r="E669" s="214">
        <f t="shared" si="26"/>
        <v>35000</v>
      </c>
      <c r="F669" s="215">
        <v>35000</v>
      </c>
      <c r="G669" s="215">
        <v>35000</v>
      </c>
    </row>
    <row r="670" spans="1:13" ht="15.75">
      <c r="A670" s="54" t="s">
        <v>313</v>
      </c>
      <c r="B670" s="53" t="s">
        <v>314</v>
      </c>
      <c r="C670" s="217">
        <v>136671</v>
      </c>
      <c r="D670" s="213">
        <v>136671</v>
      </c>
      <c r="E670" s="214">
        <f t="shared" si="26"/>
        <v>1</v>
      </c>
      <c r="F670" s="215">
        <v>136672</v>
      </c>
      <c r="G670" s="215">
        <v>152265</v>
      </c>
    </row>
    <row r="671" spans="1:13" ht="15.75">
      <c r="A671" s="54" t="s">
        <v>315</v>
      </c>
      <c r="B671" s="53" t="s">
        <v>130</v>
      </c>
      <c r="C671" s="217"/>
      <c r="D671" s="213"/>
      <c r="E671" s="214"/>
      <c r="F671" s="215"/>
      <c r="G671" s="215">
        <v>49000</v>
      </c>
    </row>
    <row r="672" spans="1:13" ht="15.75">
      <c r="A672" s="54" t="s">
        <v>508</v>
      </c>
      <c r="B672" s="53" t="s">
        <v>132</v>
      </c>
      <c r="C672" s="217">
        <v>196270.35</v>
      </c>
      <c r="D672" s="213">
        <v>98403.12</v>
      </c>
      <c r="E672" s="214">
        <f t="shared" si="26"/>
        <v>98404.88</v>
      </c>
      <c r="F672" s="215">
        <v>196808</v>
      </c>
      <c r="G672" s="215">
        <v>219261</v>
      </c>
    </row>
    <row r="673" spans="1:13" ht="15.75">
      <c r="A673" s="54" t="s">
        <v>318</v>
      </c>
      <c r="B673" s="53" t="s">
        <v>319</v>
      </c>
      <c r="C673" s="217">
        <v>8400</v>
      </c>
      <c r="D673" s="213">
        <v>7700</v>
      </c>
      <c r="E673" s="214">
        <f t="shared" si="26"/>
        <v>25121</v>
      </c>
      <c r="F673" s="215">
        <v>32821</v>
      </c>
      <c r="G673" s="215">
        <v>36544</v>
      </c>
    </row>
    <row r="674" spans="1:13" ht="15.75">
      <c r="A674" s="54" t="s">
        <v>320</v>
      </c>
      <c r="B674" s="53" t="s">
        <v>321</v>
      </c>
      <c r="C674" s="217">
        <v>32927.1</v>
      </c>
      <c r="D674" s="213">
        <v>21948.04</v>
      </c>
      <c r="E674" s="214">
        <f t="shared" si="26"/>
        <v>60054.96</v>
      </c>
      <c r="F674" s="215">
        <v>82003</v>
      </c>
      <c r="G674" s="215">
        <v>91359</v>
      </c>
    </row>
    <row r="675" spans="1:13" ht="16.5" thickBot="1">
      <c r="A675" s="54" t="s">
        <v>509</v>
      </c>
      <c r="B675" s="53" t="s">
        <v>323</v>
      </c>
      <c r="C675" s="318">
        <v>8339.48</v>
      </c>
      <c r="D675" s="213">
        <v>4169.76</v>
      </c>
      <c r="E675" s="214">
        <f t="shared" si="26"/>
        <v>12230.24</v>
      </c>
      <c r="F675" s="215">
        <v>16400</v>
      </c>
      <c r="G675" s="319">
        <v>18271</v>
      </c>
    </row>
    <row r="676" spans="1:13" ht="18.75" thickBot="1">
      <c r="A676" s="52" t="s">
        <v>324</v>
      </c>
      <c r="B676" s="53"/>
      <c r="C676" s="285">
        <f>SUM(C661:C675)</f>
        <v>2568445.19</v>
      </c>
      <c r="D676" s="264">
        <f>SUM(D661:D675)</f>
        <v>1282417.9200000002</v>
      </c>
      <c r="E676" s="264">
        <f>SUM(E661:E675)</f>
        <v>1378909.0799999998</v>
      </c>
      <c r="F676" s="223">
        <f>SUM(F661:F675)</f>
        <v>2661327</v>
      </c>
      <c r="G676" s="320">
        <f>SUM(G661:G675)</f>
        <v>3001253</v>
      </c>
      <c r="H676" s="261">
        <v>18</v>
      </c>
      <c r="M676" s="60"/>
    </row>
    <row r="677" spans="1:13" ht="16.5" thickTop="1">
      <c r="A677" s="52" t="s">
        <v>325</v>
      </c>
      <c r="B677" s="53"/>
      <c r="C677" s="55"/>
      <c r="D677" s="50"/>
      <c r="E677" s="47"/>
      <c r="F677" s="287"/>
      <c r="G677" s="215"/>
    </row>
    <row r="678" spans="1:13" ht="17.25" customHeight="1">
      <c r="A678" s="54" t="s">
        <v>326</v>
      </c>
      <c r="B678" s="67" t="s">
        <v>327</v>
      </c>
      <c r="C678" s="55">
        <v>24194.25</v>
      </c>
      <c r="D678" s="213">
        <v>15504</v>
      </c>
      <c r="E678" s="213">
        <f t="shared" ref="E678:E684" si="27">F678-D678</f>
        <v>24496</v>
      </c>
      <c r="F678" s="215">
        <v>40000</v>
      </c>
      <c r="G678" s="215">
        <v>50000</v>
      </c>
    </row>
    <row r="679" spans="1:13" ht="15.75">
      <c r="A679" s="54" t="s">
        <v>328</v>
      </c>
      <c r="B679" s="53" t="s">
        <v>329</v>
      </c>
      <c r="C679" s="55">
        <v>37500</v>
      </c>
      <c r="D679" s="213">
        <v>36946.5</v>
      </c>
      <c r="E679" s="213">
        <f t="shared" si="27"/>
        <v>553.5</v>
      </c>
      <c r="F679" s="215">
        <v>37500</v>
      </c>
      <c r="G679" s="215">
        <v>40000</v>
      </c>
    </row>
    <row r="680" spans="1:13" ht="15.75">
      <c r="A680" s="54" t="s">
        <v>510</v>
      </c>
      <c r="B680" s="53" t="s">
        <v>166</v>
      </c>
      <c r="C680" s="71" t="s">
        <v>40</v>
      </c>
      <c r="D680" s="213">
        <v>0</v>
      </c>
      <c r="E680" s="213">
        <f t="shared" si="27"/>
        <v>30000</v>
      </c>
      <c r="F680" s="215">
        <v>30000</v>
      </c>
      <c r="G680" s="215">
        <v>40000</v>
      </c>
    </row>
    <row r="681" spans="1:13" ht="15.75" customHeight="1">
      <c r="A681" s="54" t="s">
        <v>332</v>
      </c>
      <c r="B681" s="53" t="s">
        <v>333</v>
      </c>
      <c r="C681" s="55">
        <v>35862.74</v>
      </c>
      <c r="D681" s="213">
        <v>12411.99</v>
      </c>
      <c r="E681" s="213">
        <f t="shared" si="27"/>
        <v>37588.01</v>
      </c>
      <c r="F681" s="215">
        <v>50000</v>
      </c>
      <c r="G681" s="215">
        <v>50000</v>
      </c>
    </row>
    <row r="682" spans="1:13" ht="13.5" customHeight="1">
      <c r="A682" s="54" t="s">
        <v>338</v>
      </c>
      <c r="B682" s="53" t="s">
        <v>423</v>
      </c>
      <c r="C682" s="55">
        <v>950</v>
      </c>
      <c r="D682" s="213">
        <v>0</v>
      </c>
      <c r="E682" s="213">
        <f t="shared" si="27"/>
        <v>2500</v>
      </c>
      <c r="F682" s="215">
        <v>2500</v>
      </c>
      <c r="G682" s="215">
        <v>10000</v>
      </c>
    </row>
    <row r="683" spans="1:13" ht="13.5" customHeight="1">
      <c r="A683" s="54" t="s">
        <v>334</v>
      </c>
      <c r="B683" s="53" t="s">
        <v>188</v>
      </c>
      <c r="C683" s="71" t="s">
        <v>40</v>
      </c>
      <c r="D683" s="213">
        <v>0</v>
      </c>
      <c r="E683" s="213">
        <f t="shared" si="27"/>
        <v>20000</v>
      </c>
      <c r="F683" s="215">
        <v>20000</v>
      </c>
      <c r="G683" s="215">
        <v>30000</v>
      </c>
    </row>
    <row r="684" spans="1:13" ht="15.75" customHeight="1">
      <c r="A684" s="54" t="s">
        <v>340</v>
      </c>
      <c r="B684" s="53" t="s">
        <v>341</v>
      </c>
      <c r="C684" s="222">
        <v>393466.15</v>
      </c>
      <c r="D684" s="213">
        <v>100664.5</v>
      </c>
      <c r="E684" s="213">
        <f t="shared" si="27"/>
        <v>146935.5</v>
      </c>
      <c r="F684" s="215">
        <v>247600</v>
      </c>
      <c r="G684" s="215">
        <v>250000</v>
      </c>
    </row>
    <row r="685" spans="1:13" ht="15" customHeight="1" thickBot="1">
      <c r="A685" s="52" t="s">
        <v>342</v>
      </c>
      <c r="B685" s="53"/>
      <c r="C685" s="229">
        <f>SUM(C678:C684)</f>
        <v>491973.14</v>
      </c>
      <c r="D685" s="223">
        <f>SUM(D678:D684)</f>
        <v>165526.99</v>
      </c>
      <c r="E685" s="223">
        <f>SUM(E678:E684)</f>
        <v>262073.01</v>
      </c>
      <c r="F685" s="264">
        <f>SUM(F678:F684)</f>
        <v>427600</v>
      </c>
      <c r="G685" s="265">
        <f>SUM(G678:G684)</f>
        <v>470000</v>
      </c>
    </row>
    <row r="686" spans="1:13" ht="23.25" customHeight="1" thickTop="1">
      <c r="A686" s="52" t="s">
        <v>343</v>
      </c>
      <c r="B686" s="53"/>
      <c r="C686" s="88"/>
      <c r="D686" s="81"/>
      <c r="E686" s="286"/>
      <c r="F686" s="286"/>
      <c r="G686" s="288"/>
    </row>
    <row r="687" spans="1:13" ht="15" customHeight="1">
      <c r="A687" s="54" t="s">
        <v>444</v>
      </c>
      <c r="B687" s="53" t="s">
        <v>418</v>
      </c>
      <c r="C687" s="222">
        <v>0</v>
      </c>
      <c r="D687" s="279">
        <v>0</v>
      </c>
      <c r="E687" s="280">
        <v>0</v>
      </c>
      <c r="F687" s="281">
        <v>0</v>
      </c>
      <c r="G687" s="215">
        <v>0</v>
      </c>
    </row>
    <row r="688" spans="1:13" ht="20.25" customHeight="1" thickBot="1">
      <c r="A688" s="54" t="s">
        <v>346</v>
      </c>
      <c r="B688" s="53"/>
      <c r="C688" s="55">
        <f>SUM(C687)</f>
        <v>0</v>
      </c>
      <c r="D688" s="264">
        <v>0</v>
      </c>
      <c r="E688" s="223">
        <v>0</v>
      </c>
      <c r="F688" s="259">
        <v>0</v>
      </c>
      <c r="G688" s="290">
        <v>0</v>
      </c>
    </row>
    <row r="689" spans="1:13" ht="17.25" thickTop="1" thickBot="1">
      <c r="A689" s="52" t="s">
        <v>410</v>
      </c>
      <c r="B689" s="283"/>
      <c r="C689" s="233">
        <f>SUM(C685,C676)</f>
        <v>3060418.33</v>
      </c>
      <c r="D689" s="230">
        <f>SUM(D685,D676)</f>
        <v>1447944.9100000001</v>
      </c>
      <c r="E689" s="235">
        <f>SUM(E685,E676)</f>
        <v>1640982.0899999999</v>
      </c>
      <c r="F689" s="235">
        <f>SUM(F685,F676)</f>
        <v>3088927</v>
      </c>
      <c r="G689" s="233">
        <f>G685+G676</f>
        <v>3471253</v>
      </c>
    </row>
    <row r="690" spans="1:13" ht="23.25" customHeight="1" thickTop="1">
      <c r="A690" s="187" t="s">
        <v>348</v>
      </c>
      <c r="B690" s="239"/>
      <c r="C690" s="19" t="s">
        <v>349</v>
      </c>
      <c r="D690" s="239"/>
      <c r="E690" s="239"/>
      <c r="F690" s="345" t="s">
        <v>402</v>
      </c>
      <c r="G690" s="345"/>
    </row>
    <row r="691" spans="1:13" ht="23.25" customHeight="1">
      <c r="A691" s="19"/>
      <c r="B691" s="18"/>
      <c r="C691" s="19"/>
      <c r="D691" s="18"/>
      <c r="E691" s="18"/>
      <c r="F691" s="18"/>
      <c r="G691" s="19"/>
    </row>
    <row r="692" spans="1:13" ht="18.75" customHeight="1">
      <c r="A692" s="199" t="s">
        <v>511</v>
      </c>
      <c r="B692" s="18"/>
      <c r="C692" s="343" t="s">
        <v>352</v>
      </c>
      <c r="D692" s="343"/>
      <c r="E692" s="18"/>
      <c r="F692" s="343" t="s">
        <v>281</v>
      </c>
      <c r="G692" s="343"/>
    </row>
    <row r="693" spans="1:13" ht="15.75">
      <c r="A693" s="200" t="s">
        <v>512</v>
      </c>
      <c r="B693" s="18"/>
      <c r="C693" s="344" t="s">
        <v>13</v>
      </c>
      <c r="D693" s="344"/>
      <c r="E693" s="18"/>
      <c r="F693" s="344" t="s">
        <v>14</v>
      </c>
      <c r="G693" s="344"/>
    </row>
    <row r="696" spans="1:13" ht="15.75">
      <c r="A696" s="257" t="s">
        <v>513</v>
      </c>
      <c r="B696" s="200"/>
      <c r="C696" s="200"/>
      <c r="D696" s="18"/>
      <c r="E696" s="18"/>
      <c r="F696" s="18"/>
      <c r="G696" s="200"/>
    </row>
    <row r="697" spans="1:13" ht="15.75">
      <c r="A697" s="257"/>
      <c r="B697" s="206"/>
      <c r="C697" s="18"/>
      <c r="D697" s="18"/>
      <c r="E697" s="18"/>
      <c r="F697" s="18"/>
      <c r="G697" s="18"/>
    </row>
    <row r="698" spans="1:13" s="30" customFormat="1" ht="15.75">
      <c r="A698" s="26"/>
      <c r="B698" s="27"/>
      <c r="C698" s="28" t="s">
        <v>27</v>
      </c>
      <c r="D698" s="339" t="s">
        <v>28</v>
      </c>
      <c r="E698" s="340"/>
      <c r="F698" s="341"/>
      <c r="G698" s="27" t="s">
        <v>29</v>
      </c>
    </row>
    <row r="699" spans="1:13" s="30" customFormat="1" ht="15" customHeight="1">
      <c r="A699" s="31" t="s">
        <v>421</v>
      </c>
      <c r="B699" s="32" t="s">
        <v>31</v>
      </c>
      <c r="C699" s="33" t="s">
        <v>32</v>
      </c>
      <c r="D699" s="34" t="s">
        <v>33</v>
      </c>
      <c r="E699" s="34" t="s">
        <v>34</v>
      </c>
      <c r="F699" s="34" t="s">
        <v>35</v>
      </c>
      <c r="G699" s="32" t="s">
        <v>36</v>
      </c>
    </row>
    <row r="700" spans="1:13" ht="16.5" thickBot="1">
      <c r="A700" s="207"/>
      <c r="B700" s="33"/>
      <c r="C700" s="33">
        <v>2023</v>
      </c>
      <c r="D700" s="27" t="s">
        <v>289</v>
      </c>
      <c r="E700" s="208" t="s">
        <v>290</v>
      </c>
      <c r="F700" s="208"/>
      <c r="G700" s="32">
        <v>2025</v>
      </c>
    </row>
    <row r="701" spans="1:13" ht="30" customHeight="1">
      <c r="A701" s="209" t="s">
        <v>291</v>
      </c>
      <c r="B701" s="210"/>
      <c r="C701" s="211"/>
      <c r="D701" s="46"/>
      <c r="E701" s="46"/>
      <c r="F701" s="47"/>
      <c r="G701" s="211"/>
      <c r="M701" s="42"/>
    </row>
    <row r="702" spans="1:13" ht="15.75">
      <c r="A702" s="51" t="s">
        <v>292</v>
      </c>
      <c r="B702" s="44" t="s">
        <v>293</v>
      </c>
      <c r="C702" s="212">
        <v>0</v>
      </c>
      <c r="D702" s="213">
        <v>0</v>
      </c>
      <c r="E702" s="214">
        <f t="shared" ref="E702:E704" si="28">F702-D702</f>
        <v>0</v>
      </c>
      <c r="F702" s="213">
        <v>0</v>
      </c>
      <c r="G702" s="215">
        <v>0</v>
      </c>
    </row>
    <row r="703" spans="1:13" ht="15.75">
      <c r="A703" s="54" t="s">
        <v>474</v>
      </c>
      <c r="B703" s="44" t="s">
        <v>295</v>
      </c>
      <c r="C703" s="212">
        <v>0</v>
      </c>
      <c r="D703" s="213">
        <v>0</v>
      </c>
      <c r="E703" s="214">
        <f t="shared" si="28"/>
        <v>0</v>
      </c>
      <c r="F703" s="213">
        <v>0</v>
      </c>
      <c r="G703" s="215">
        <v>0</v>
      </c>
    </row>
    <row r="704" spans="1:13" ht="15.75">
      <c r="A704" s="54" t="s">
        <v>109</v>
      </c>
      <c r="B704" s="53" t="s">
        <v>304</v>
      </c>
      <c r="C704" s="217">
        <v>0</v>
      </c>
      <c r="D704" s="213">
        <v>0</v>
      </c>
      <c r="E704" s="214">
        <f t="shared" si="28"/>
        <v>0</v>
      </c>
      <c r="F704" s="213">
        <v>0</v>
      </c>
      <c r="G704" s="215">
        <v>0</v>
      </c>
    </row>
    <row r="705" spans="1:13" ht="15.75">
      <c r="A705" s="52" t="s">
        <v>324</v>
      </c>
      <c r="B705" s="53"/>
      <c r="C705" s="229">
        <f>SUM(C702:C704)</f>
        <v>0</v>
      </c>
      <c r="D705" s="223">
        <f>SUM(D702:D704)</f>
        <v>0</v>
      </c>
      <c r="E705" s="223">
        <f>SUM(E702:E704)</f>
        <v>0</v>
      </c>
      <c r="F705" s="223">
        <f>SUM(F702:F704)</f>
        <v>0</v>
      </c>
      <c r="G705" s="265">
        <f>SUM(G702:G704)</f>
        <v>0</v>
      </c>
      <c r="M705" s="60"/>
    </row>
    <row r="706" spans="1:13" ht="18">
      <c r="A706" s="52" t="s">
        <v>514</v>
      </c>
      <c r="B706" s="53"/>
      <c r="C706" s="55"/>
      <c r="D706" s="50"/>
      <c r="E706" s="230">
        <v>0</v>
      </c>
      <c r="F706" s="213">
        <v>0</v>
      </c>
      <c r="G706" s="215"/>
      <c r="H706" s="261">
        <v>19</v>
      </c>
    </row>
    <row r="707" spans="1:13" ht="15.75">
      <c r="A707" s="54" t="s">
        <v>330</v>
      </c>
      <c r="B707" s="53" t="s">
        <v>515</v>
      </c>
      <c r="C707" s="55">
        <v>0</v>
      </c>
      <c r="D707" s="213">
        <v>0</v>
      </c>
      <c r="E707" s="213"/>
      <c r="F707" s="213">
        <v>75000</v>
      </c>
      <c r="G707" s="215">
        <v>75000</v>
      </c>
    </row>
    <row r="708" spans="1:13" ht="13.5" customHeight="1">
      <c r="A708" s="54" t="s">
        <v>516</v>
      </c>
      <c r="B708" s="53" t="s">
        <v>478</v>
      </c>
      <c r="C708" s="55">
        <v>2927.81</v>
      </c>
      <c r="D708" s="213">
        <v>554.76</v>
      </c>
      <c r="E708" s="213">
        <f>F708-D708</f>
        <v>438945.24</v>
      </c>
      <c r="F708" s="226">
        <v>439500</v>
      </c>
      <c r="G708" s="215">
        <v>439500</v>
      </c>
    </row>
    <row r="709" spans="1:13" ht="15" customHeight="1" thickBot="1">
      <c r="A709" s="52" t="s">
        <v>342</v>
      </c>
      <c r="B709" s="53"/>
      <c r="C709" s="285">
        <f>SUM(C707:C708)</f>
        <v>2927.81</v>
      </c>
      <c r="D709" s="223">
        <f>SUM(D707:D708)</f>
        <v>554.76</v>
      </c>
      <c r="E709" s="223">
        <f>SUM(E707:E708)</f>
        <v>438945.24</v>
      </c>
      <c r="F709" s="264">
        <f>SUM(F707:F708)</f>
        <v>514500</v>
      </c>
      <c r="G709" s="289">
        <f>SUM(G707:G708)</f>
        <v>514500</v>
      </c>
    </row>
    <row r="710" spans="1:13" ht="23.25" customHeight="1" thickTop="1">
      <c r="A710" s="52" t="s">
        <v>343</v>
      </c>
      <c r="B710" s="53"/>
      <c r="C710" s="55"/>
      <c r="D710" s="269"/>
      <c r="E710" s="321"/>
      <c r="F710" s="47"/>
      <c r="G710" s="215"/>
    </row>
    <row r="711" spans="1:13" ht="15" customHeight="1">
      <c r="A711" s="54" t="s">
        <v>444</v>
      </c>
      <c r="B711" s="53" t="s">
        <v>418</v>
      </c>
      <c r="C711" s="55">
        <v>0</v>
      </c>
      <c r="D711" s="230">
        <v>0</v>
      </c>
      <c r="E711" s="280">
        <v>0</v>
      </c>
      <c r="F711" s="281">
        <v>0</v>
      </c>
      <c r="G711" s="215">
        <v>0</v>
      </c>
    </row>
    <row r="712" spans="1:13" ht="20.25" customHeight="1" thickBot="1">
      <c r="A712" s="54" t="s">
        <v>346</v>
      </c>
      <c r="B712" s="53"/>
      <c r="C712" s="224">
        <v>0</v>
      </c>
      <c r="D712" s="223">
        <v>0</v>
      </c>
      <c r="E712" s="264">
        <v>0</v>
      </c>
      <c r="F712" s="264">
        <v>0</v>
      </c>
      <c r="G712" s="290">
        <v>0</v>
      </c>
    </row>
    <row r="713" spans="1:13" ht="17.25" thickTop="1" thickBot="1">
      <c r="A713" s="52" t="s">
        <v>410</v>
      </c>
      <c r="B713" s="275"/>
      <c r="C713" s="233">
        <f>SUM(C709,C705)</f>
        <v>2927.81</v>
      </c>
      <c r="D713" s="269">
        <f>SUM(D709,D705)</f>
        <v>554.76</v>
      </c>
      <c r="E713" s="63">
        <f>SUM(E709,E705)</f>
        <v>438945.24</v>
      </c>
      <c r="F713" s="63">
        <f>SUM(F709,F705)</f>
        <v>514500</v>
      </c>
      <c r="G713" s="235">
        <f>SUM(G709,G705)</f>
        <v>514500</v>
      </c>
    </row>
    <row r="714" spans="1:13" ht="23.25" customHeight="1" thickTop="1">
      <c r="A714" s="187" t="s">
        <v>348</v>
      </c>
      <c r="B714" s="18"/>
      <c r="C714" s="187" t="s">
        <v>349</v>
      </c>
      <c r="D714" s="239"/>
      <c r="E714" s="239"/>
      <c r="F714" s="345" t="s">
        <v>402</v>
      </c>
      <c r="G714" s="345"/>
    </row>
    <row r="715" spans="1:13" ht="23.25" customHeight="1">
      <c r="A715" s="19"/>
      <c r="B715" s="18"/>
      <c r="C715" s="322"/>
      <c r="D715" s="18"/>
      <c r="E715" s="18"/>
      <c r="F715" s="18"/>
      <c r="G715" s="19"/>
    </row>
    <row r="716" spans="1:13" ht="18.75" customHeight="1">
      <c r="A716" s="199" t="s">
        <v>352</v>
      </c>
      <c r="B716" s="18"/>
      <c r="C716" s="343" t="s">
        <v>352</v>
      </c>
      <c r="D716" s="343"/>
      <c r="E716" s="18"/>
      <c r="F716" s="343" t="s">
        <v>281</v>
      </c>
      <c r="G716" s="343"/>
    </row>
    <row r="717" spans="1:13" ht="15.75">
      <c r="A717" s="200" t="s">
        <v>431</v>
      </c>
      <c r="B717" s="18"/>
      <c r="C717" s="344" t="s">
        <v>13</v>
      </c>
      <c r="D717" s="344"/>
      <c r="E717" s="18"/>
      <c r="F717" s="344" t="s">
        <v>14</v>
      </c>
      <c r="G717" s="344"/>
    </row>
    <row r="720" spans="1:13" ht="15.75">
      <c r="A720" s="257" t="s">
        <v>517</v>
      </c>
      <c r="B720" s="200"/>
      <c r="C720" s="200"/>
      <c r="D720" s="18"/>
      <c r="E720" s="18"/>
      <c r="F720" s="18"/>
      <c r="G720" s="200"/>
    </row>
    <row r="721" spans="1:13" ht="15.75">
      <c r="A721" s="257"/>
      <c r="B721" s="206"/>
      <c r="C721" s="18"/>
      <c r="D721" s="18"/>
      <c r="E721" s="18"/>
      <c r="F721" s="18"/>
      <c r="G721" s="18"/>
    </row>
    <row r="722" spans="1:13" s="60" customFormat="1" ht="15.75">
      <c r="A722" s="26"/>
      <c r="B722" s="27"/>
      <c r="C722" s="28" t="s">
        <v>27</v>
      </c>
      <c r="D722" s="339" t="s">
        <v>28</v>
      </c>
      <c r="E722" s="340"/>
      <c r="F722" s="341"/>
      <c r="G722" s="27" t="s">
        <v>29</v>
      </c>
    </row>
    <row r="723" spans="1:13" s="60" customFormat="1" ht="15" customHeight="1">
      <c r="A723" s="31" t="s">
        <v>518</v>
      </c>
      <c r="B723" s="32" t="s">
        <v>31</v>
      </c>
      <c r="C723" s="33" t="s">
        <v>32</v>
      </c>
      <c r="D723" s="34" t="s">
        <v>33</v>
      </c>
      <c r="E723" s="34" t="s">
        <v>34</v>
      </c>
      <c r="F723" s="34" t="s">
        <v>35</v>
      </c>
      <c r="G723" s="32" t="s">
        <v>36</v>
      </c>
    </row>
    <row r="724" spans="1:13" ht="16.5" thickBot="1">
      <c r="A724" s="207"/>
      <c r="B724" s="33"/>
      <c r="C724" s="33">
        <v>2023</v>
      </c>
      <c r="D724" s="27" t="s">
        <v>422</v>
      </c>
      <c r="E724" s="208" t="s">
        <v>399</v>
      </c>
      <c r="F724" s="208"/>
      <c r="G724" s="32">
        <v>2025</v>
      </c>
    </row>
    <row r="725" spans="1:13" ht="30" customHeight="1">
      <c r="A725" s="247" t="s">
        <v>291</v>
      </c>
      <c r="B725" s="323"/>
      <c r="C725" s="211"/>
      <c r="D725" s="46"/>
      <c r="E725" s="46"/>
      <c r="F725" s="47"/>
      <c r="G725" s="211"/>
      <c r="M725" s="42"/>
    </row>
    <row r="726" spans="1:13" ht="15.75">
      <c r="A726" s="54" t="s">
        <v>519</v>
      </c>
      <c r="B726" s="44" t="s">
        <v>293</v>
      </c>
      <c r="C726" s="212">
        <v>0</v>
      </c>
      <c r="D726" s="213">
        <v>0</v>
      </c>
      <c r="E726" s="214">
        <v>0</v>
      </c>
      <c r="F726" s="213">
        <v>0</v>
      </c>
      <c r="G726" s="215">
        <v>0</v>
      </c>
    </row>
    <row r="727" spans="1:13" ht="16.5" thickBot="1">
      <c r="A727" s="52" t="s">
        <v>324</v>
      </c>
      <c r="B727" s="53"/>
      <c r="C727" s="285">
        <f>SUM(C726:C726)</f>
        <v>0</v>
      </c>
      <c r="D727" s="264">
        <f>SUM(D726:D726)</f>
        <v>0</v>
      </c>
      <c r="E727" s="223">
        <f>SUM(E726:E726)</f>
        <v>0</v>
      </c>
      <c r="F727" s="223">
        <f>SUM(F726:F726)</f>
        <v>0</v>
      </c>
      <c r="G727" s="289">
        <f>SUM(G726:G726)</f>
        <v>0</v>
      </c>
      <c r="M727" s="60"/>
    </row>
    <row r="728" spans="1:13" ht="16.5" thickTop="1">
      <c r="A728" s="52" t="s">
        <v>520</v>
      </c>
      <c r="B728" s="53"/>
      <c r="C728" s="55"/>
      <c r="D728" s="50"/>
      <c r="E728" s="286"/>
      <c r="F728" s="287"/>
      <c r="G728" s="215"/>
    </row>
    <row r="729" spans="1:13" ht="17.25" customHeight="1">
      <c r="A729" s="176" t="s">
        <v>521</v>
      </c>
      <c r="B729" s="44" t="s">
        <v>522</v>
      </c>
      <c r="C729" s="55">
        <v>1400000</v>
      </c>
      <c r="D729" s="213">
        <v>865048.63</v>
      </c>
      <c r="E729" s="213">
        <f t="shared" ref="E729:E735" si="29">F729-D729</f>
        <v>634951.37</v>
      </c>
      <c r="F729" s="213">
        <v>1500000</v>
      </c>
      <c r="G729" s="213">
        <v>2000000</v>
      </c>
    </row>
    <row r="730" spans="1:13" ht="17.25" customHeight="1">
      <c r="A730" s="176" t="s">
        <v>523</v>
      </c>
      <c r="B730" s="44" t="s">
        <v>524</v>
      </c>
      <c r="C730" s="55">
        <v>537529.62</v>
      </c>
      <c r="D730" s="213">
        <v>46576</v>
      </c>
      <c r="E730" s="213">
        <f t="shared" si="29"/>
        <v>453424</v>
      </c>
      <c r="F730" s="213">
        <v>500000</v>
      </c>
      <c r="G730" s="213">
        <v>1000000</v>
      </c>
      <c r="H730" s="324">
        <v>20</v>
      </c>
    </row>
    <row r="731" spans="1:13" ht="17.25" customHeight="1">
      <c r="A731" s="176" t="s">
        <v>525</v>
      </c>
      <c r="B731" s="44" t="s">
        <v>166</v>
      </c>
      <c r="C731" s="71">
        <v>295709</v>
      </c>
      <c r="D731" s="213">
        <v>336812</v>
      </c>
      <c r="E731" s="213">
        <f t="shared" si="29"/>
        <v>163188</v>
      </c>
      <c r="F731" s="213">
        <v>500000</v>
      </c>
      <c r="G731" s="213">
        <v>500000</v>
      </c>
    </row>
    <row r="732" spans="1:13" ht="17.25" customHeight="1">
      <c r="A732" s="176" t="s">
        <v>526</v>
      </c>
      <c r="B732" s="44" t="s">
        <v>527</v>
      </c>
      <c r="C732" s="71">
        <v>221263.54</v>
      </c>
      <c r="D732" s="213">
        <v>255851.64</v>
      </c>
      <c r="E732" s="213">
        <f t="shared" si="29"/>
        <v>4148.359999999986</v>
      </c>
      <c r="F732" s="213">
        <v>260000</v>
      </c>
      <c r="G732" s="213">
        <v>260000</v>
      </c>
    </row>
    <row r="733" spans="1:13" ht="17.25" customHeight="1">
      <c r="A733" s="54" t="s">
        <v>475</v>
      </c>
      <c r="B733" s="67" t="s">
        <v>528</v>
      </c>
      <c r="C733" s="71" t="s">
        <v>40</v>
      </c>
      <c r="D733" s="213">
        <v>0</v>
      </c>
      <c r="E733" s="213">
        <f t="shared" si="29"/>
        <v>5000</v>
      </c>
      <c r="F733" s="213">
        <v>5000</v>
      </c>
      <c r="G733" s="213">
        <v>5000</v>
      </c>
    </row>
    <row r="734" spans="1:13" ht="17.25" customHeight="1">
      <c r="A734" s="54" t="s">
        <v>529</v>
      </c>
      <c r="B734" s="67" t="s">
        <v>530</v>
      </c>
      <c r="C734" s="71" t="s">
        <v>40</v>
      </c>
      <c r="D734" s="213">
        <v>167660.19</v>
      </c>
      <c r="E734" s="213">
        <f t="shared" si="29"/>
        <v>132339.81</v>
      </c>
      <c r="F734" s="213">
        <v>300000</v>
      </c>
      <c r="G734" s="213">
        <v>400000</v>
      </c>
    </row>
    <row r="735" spans="1:13" ht="15.75">
      <c r="A735" s="54" t="s">
        <v>531</v>
      </c>
      <c r="B735" s="53" t="s">
        <v>341</v>
      </c>
      <c r="C735" s="55">
        <v>321659.82</v>
      </c>
      <c r="D735" s="213">
        <v>10598.12</v>
      </c>
      <c r="E735" s="213">
        <f t="shared" si="29"/>
        <v>189401.88</v>
      </c>
      <c r="F735" s="226">
        <v>200000</v>
      </c>
      <c r="G735" s="226">
        <v>200000</v>
      </c>
    </row>
    <row r="736" spans="1:13" ht="10.5" hidden="1" customHeight="1">
      <c r="A736" s="54"/>
      <c r="B736" s="53"/>
      <c r="C736" s="55"/>
      <c r="D736" s="50"/>
      <c r="E736" s="47"/>
      <c r="F736" s="47"/>
      <c r="G736" s="215"/>
    </row>
    <row r="737" spans="1:13" ht="18" customHeight="1" thickBot="1">
      <c r="A737" s="52" t="s">
        <v>342</v>
      </c>
      <c r="B737" s="53"/>
      <c r="C737" s="285">
        <f>SUM(C729:C735)</f>
        <v>2776161.98</v>
      </c>
      <c r="D737" s="264">
        <f>SUM(D729:D735)</f>
        <v>1682546.58</v>
      </c>
      <c r="E737" s="223">
        <f>SUM(E729:E735)</f>
        <v>1582453.42</v>
      </c>
      <c r="F737" s="230">
        <f>SUM(F729:F735)</f>
        <v>3265000</v>
      </c>
      <c r="G737" s="289">
        <f>SUM(G729:G735)</f>
        <v>4365000</v>
      </c>
    </row>
    <row r="738" spans="1:13" ht="17.25" thickTop="1" thickBot="1">
      <c r="A738" s="52" t="s">
        <v>410</v>
      </c>
      <c r="B738" s="283"/>
      <c r="C738" s="233">
        <f>SUM(C737,C727)</f>
        <v>2776161.98</v>
      </c>
      <c r="D738" s="252">
        <f>SUM(D737,D727)</f>
        <v>1682546.58</v>
      </c>
      <c r="E738" s="233">
        <f>SUM(E737,E727)</f>
        <v>1582453.42</v>
      </c>
      <c r="F738" s="233">
        <f>SUM(F737,F727)</f>
        <v>3265000</v>
      </c>
      <c r="G738" s="63">
        <f>SUM(G737,G727)</f>
        <v>4365000</v>
      </c>
    </row>
    <row r="739" spans="1:13" ht="23.25" customHeight="1" thickTop="1">
      <c r="A739" s="187" t="s">
        <v>348</v>
      </c>
      <c r="B739" s="239"/>
      <c r="C739" s="187" t="s">
        <v>349</v>
      </c>
      <c r="D739" s="18"/>
      <c r="E739" s="18"/>
      <c r="F739" s="345" t="s">
        <v>402</v>
      </c>
      <c r="G739" s="345"/>
    </row>
    <row r="740" spans="1:13" ht="23.25" customHeight="1">
      <c r="A740" s="19"/>
      <c r="B740" s="18"/>
      <c r="C740" s="19"/>
      <c r="D740" s="18"/>
      <c r="E740" s="18"/>
      <c r="F740" s="18"/>
      <c r="G740" s="19"/>
    </row>
    <row r="741" spans="1:13" ht="18.75" customHeight="1">
      <c r="A741" s="199" t="s">
        <v>352</v>
      </c>
      <c r="B741" s="18"/>
      <c r="C741" s="343" t="s">
        <v>352</v>
      </c>
      <c r="D741" s="343"/>
      <c r="E741" s="18"/>
      <c r="F741" s="343" t="s">
        <v>281</v>
      </c>
      <c r="G741" s="343"/>
    </row>
    <row r="742" spans="1:13" ht="15.75">
      <c r="A742" s="200" t="s">
        <v>431</v>
      </c>
      <c r="B742" s="18"/>
      <c r="C742" s="344" t="s">
        <v>13</v>
      </c>
      <c r="D742" s="344"/>
      <c r="E742" s="18"/>
      <c r="F742" s="344" t="s">
        <v>14</v>
      </c>
      <c r="G742" s="344"/>
    </row>
    <row r="745" spans="1:13" ht="15.75">
      <c r="A745" s="257" t="s">
        <v>532</v>
      </c>
      <c r="B745" s="200"/>
      <c r="C745" s="200"/>
      <c r="D745" s="18"/>
      <c r="E745" s="18"/>
      <c r="F745" s="18"/>
      <c r="G745" s="200"/>
    </row>
    <row r="746" spans="1:13" ht="15.75">
      <c r="A746" s="257"/>
      <c r="B746" s="206"/>
      <c r="C746" s="18"/>
      <c r="D746" s="18"/>
      <c r="E746" s="18"/>
      <c r="F746" s="18"/>
      <c r="G746" s="18"/>
    </row>
    <row r="747" spans="1:13" s="60" customFormat="1" ht="15.75">
      <c r="A747" s="26"/>
      <c r="B747" s="27"/>
      <c r="C747" s="28" t="s">
        <v>27</v>
      </c>
      <c r="D747" s="339" t="s">
        <v>28</v>
      </c>
      <c r="E747" s="340"/>
      <c r="F747" s="341"/>
      <c r="G747" s="27" t="s">
        <v>29</v>
      </c>
    </row>
    <row r="748" spans="1:13" s="60" customFormat="1" ht="15" customHeight="1">
      <c r="A748" s="31" t="s">
        <v>421</v>
      </c>
      <c r="B748" s="32" t="s">
        <v>31</v>
      </c>
      <c r="C748" s="33" t="s">
        <v>32</v>
      </c>
      <c r="D748" s="34" t="s">
        <v>33</v>
      </c>
      <c r="E748" s="34" t="s">
        <v>34</v>
      </c>
      <c r="F748" s="34" t="s">
        <v>35</v>
      </c>
      <c r="G748" s="32" t="s">
        <v>36</v>
      </c>
    </row>
    <row r="749" spans="1:13" ht="16.5" thickBot="1">
      <c r="A749" s="207"/>
      <c r="B749" s="33"/>
      <c r="C749" s="207">
        <v>2023</v>
      </c>
      <c r="D749" s="208" t="s">
        <v>289</v>
      </c>
      <c r="E749" s="208" t="s">
        <v>290</v>
      </c>
      <c r="F749" s="27"/>
      <c r="G749" s="32">
        <v>2025</v>
      </c>
    </row>
    <row r="750" spans="1:13" ht="30" customHeight="1">
      <c r="A750" s="209" t="s">
        <v>291</v>
      </c>
      <c r="B750" s="210"/>
      <c r="C750" s="44"/>
      <c r="D750" s="47"/>
      <c r="E750" s="46"/>
      <c r="F750" s="46"/>
      <c r="G750" s="211"/>
      <c r="M750" s="42"/>
    </row>
    <row r="751" spans="1:13" ht="15.75">
      <c r="A751" s="54" t="s">
        <v>519</v>
      </c>
      <c r="B751" s="44" t="s">
        <v>293</v>
      </c>
      <c r="C751" s="212">
        <v>0</v>
      </c>
      <c r="D751" s="213">
        <v>0</v>
      </c>
      <c r="E751" s="214">
        <v>0</v>
      </c>
      <c r="F751" s="213">
        <v>0</v>
      </c>
      <c r="G751" s="215">
        <v>0</v>
      </c>
    </row>
    <row r="752" spans="1:13" ht="16.5" thickBot="1">
      <c r="A752" s="52" t="s">
        <v>324</v>
      </c>
      <c r="B752" s="53"/>
      <c r="C752" s="229">
        <f>SUM(C751:C751)</f>
        <v>0</v>
      </c>
      <c r="D752" s="264">
        <f>SUM(D751:D751)</f>
        <v>0</v>
      </c>
      <c r="E752" s="223">
        <f>SUM(E751:E751)</f>
        <v>0</v>
      </c>
      <c r="F752" s="223">
        <f>SUM(F751:F751)</f>
        <v>0</v>
      </c>
      <c r="G752" s="265">
        <f>SUM(G751:G751)</f>
        <v>0</v>
      </c>
      <c r="M752" s="60"/>
    </row>
    <row r="753" spans="1:9" ht="16.5" thickTop="1">
      <c r="A753" s="52" t="s">
        <v>325</v>
      </c>
      <c r="B753" s="53"/>
      <c r="C753" s="88"/>
      <c r="D753" s="50"/>
      <c r="E753" s="286"/>
      <c r="F753" s="287"/>
      <c r="G753" s="288"/>
    </row>
    <row r="754" spans="1:9" ht="17.25" customHeight="1">
      <c r="A754" s="176" t="s">
        <v>475</v>
      </c>
      <c r="B754" s="44" t="s">
        <v>528</v>
      </c>
      <c r="C754" s="55">
        <v>17714.11</v>
      </c>
      <c r="D754" s="213">
        <v>18620.91</v>
      </c>
      <c r="E754" s="213">
        <f t="shared" ref="E754:E758" si="30">F754-D754</f>
        <v>81379.09</v>
      </c>
      <c r="F754" s="213">
        <v>100000</v>
      </c>
      <c r="G754" s="213">
        <v>100000</v>
      </c>
    </row>
    <row r="755" spans="1:9" ht="17.25" customHeight="1">
      <c r="A755" s="54" t="s">
        <v>477</v>
      </c>
      <c r="B755" s="67" t="s">
        <v>478</v>
      </c>
      <c r="C755" s="55">
        <v>2669235.73</v>
      </c>
      <c r="D755" s="213">
        <v>1200781.93</v>
      </c>
      <c r="E755" s="213">
        <f t="shared" si="30"/>
        <v>1799218.07</v>
      </c>
      <c r="F755" s="213">
        <v>3000000</v>
      </c>
      <c r="G755" s="213">
        <v>3500000</v>
      </c>
      <c r="H755" s="325">
        <v>21</v>
      </c>
      <c r="I755" s="326"/>
    </row>
    <row r="756" spans="1:9" ht="17.25" customHeight="1">
      <c r="A756" s="54" t="s">
        <v>533</v>
      </c>
      <c r="B756" s="67" t="s">
        <v>479</v>
      </c>
      <c r="C756" s="55">
        <v>110111.43</v>
      </c>
      <c r="D756" s="213">
        <v>104534</v>
      </c>
      <c r="E756" s="213">
        <f t="shared" si="30"/>
        <v>65466</v>
      </c>
      <c r="F756" s="213">
        <v>170000</v>
      </c>
      <c r="G756" s="213">
        <v>200000</v>
      </c>
    </row>
    <row r="757" spans="1:9" ht="17.25" customHeight="1">
      <c r="A757" s="54" t="s">
        <v>409</v>
      </c>
      <c r="B757" s="67" t="s">
        <v>530</v>
      </c>
      <c r="C757" s="55"/>
      <c r="D757" s="213">
        <v>219867.5</v>
      </c>
      <c r="E757" s="213">
        <f t="shared" si="30"/>
        <v>80132.5</v>
      </c>
      <c r="F757" s="213">
        <v>300000</v>
      </c>
      <c r="G757" s="213">
        <v>500000</v>
      </c>
    </row>
    <row r="758" spans="1:9" ht="15.75">
      <c r="A758" s="54" t="s">
        <v>531</v>
      </c>
      <c r="B758" s="53" t="s">
        <v>341</v>
      </c>
      <c r="C758" s="55">
        <v>599024</v>
      </c>
      <c r="D758" s="213">
        <v>182775.15</v>
      </c>
      <c r="E758" s="213">
        <f t="shared" si="30"/>
        <v>246535.85</v>
      </c>
      <c r="F758" s="226">
        <v>429311</v>
      </c>
      <c r="G758" s="226">
        <v>500000</v>
      </c>
    </row>
    <row r="759" spans="1:9" ht="18" customHeight="1" thickBot="1">
      <c r="A759" s="52" t="s">
        <v>342</v>
      </c>
      <c r="B759" s="53"/>
      <c r="C759" s="285">
        <f>SUM(C754:C758)</f>
        <v>3396085.27</v>
      </c>
      <c r="D759" s="223">
        <f>SUM(D754:D758)</f>
        <v>1726579.4899999998</v>
      </c>
      <c r="E759" s="264">
        <f>SUM(E754:E758)</f>
        <v>2272731.5100000002</v>
      </c>
      <c r="F759" s="230">
        <f>SUM(F754:F758)</f>
        <v>3999311</v>
      </c>
      <c r="G759" s="265">
        <f>SUM(G754:G758)</f>
        <v>4800000</v>
      </c>
    </row>
    <row r="760" spans="1:9" ht="18" customHeight="1" thickTop="1">
      <c r="A760" s="52" t="s">
        <v>343</v>
      </c>
      <c r="B760" s="53"/>
      <c r="C760" s="63"/>
      <c r="D760" s="269"/>
      <c r="E760" s="230"/>
      <c r="F760" s="269"/>
      <c r="G760" s="327"/>
    </row>
    <row r="761" spans="1:9" ht="18" customHeight="1">
      <c r="A761" s="52" t="s">
        <v>534</v>
      </c>
      <c r="B761" s="283" t="s">
        <v>430</v>
      </c>
      <c r="C761" s="63">
        <v>0</v>
      </c>
      <c r="D761" s="279">
        <v>0</v>
      </c>
      <c r="E761" s="230">
        <v>0</v>
      </c>
      <c r="F761" s="230">
        <v>0</v>
      </c>
      <c r="G761" s="231">
        <v>0</v>
      </c>
    </row>
    <row r="762" spans="1:9" ht="18" customHeight="1" thickBot="1">
      <c r="A762" s="52" t="s">
        <v>535</v>
      </c>
      <c r="B762" s="283"/>
      <c r="C762" s="229">
        <v>0</v>
      </c>
      <c r="D762" s="230">
        <v>0</v>
      </c>
      <c r="E762" s="264">
        <v>0</v>
      </c>
      <c r="F762" s="223">
        <v>0</v>
      </c>
      <c r="G762" s="289">
        <v>0</v>
      </c>
    </row>
    <row r="763" spans="1:9" ht="17.25" thickTop="1" thickBot="1">
      <c r="A763" s="52" t="s">
        <v>410</v>
      </c>
      <c r="B763" s="283"/>
      <c r="C763" s="233">
        <f>SUM(C759,C752)</f>
        <v>3396085.27</v>
      </c>
      <c r="D763" s="253">
        <f>SUM(D759,D752)</f>
        <v>1726579.4899999998</v>
      </c>
      <c r="E763" s="233">
        <f>SUM(E759,E752)</f>
        <v>2272731.5100000002</v>
      </c>
      <c r="F763" s="233">
        <f>SUM(F759,F752)</f>
        <v>3999311</v>
      </c>
      <c r="G763" s="63">
        <f>SUM(G759,G752)</f>
        <v>4800000</v>
      </c>
    </row>
    <row r="764" spans="1:9" ht="23.25" customHeight="1" thickTop="1">
      <c r="A764" s="187" t="s">
        <v>348</v>
      </c>
      <c r="B764" s="239"/>
      <c r="C764" s="187" t="s">
        <v>349</v>
      </c>
      <c r="D764" s="18"/>
      <c r="E764" s="18"/>
      <c r="F764" s="345" t="s">
        <v>402</v>
      </c>
      <c r="G764" s="345"/>
    </row>
    <row r="765" spans="1:9" ht="23.25" customHeight="1">
      <c r="A765" s="19"/>
      <c r="B765" s="18"/>
      <c r="C765" s="19"/>
      <c r="D765" s="18"/>
      <c r="E765" s="18"/>
      <c r="F765" s="18"/>
      <c r="G765" s="19"/>
    </row>
    <row r="766" spans="1:9" ht="18.75" customHeight="1">
      <c r="A766" s="199" t="s">
        <v>352</v>
      </c>
      <c r="B766" s="18"/>
      <c r="C766" s="343" t="s">
        <v>352</v>
      </c>
      <c r="D766" s="343"/>
      <c r="E766" s="18"/>
      <c r="F766" s="343" t="s">
        <v>281</v>
      </c>
      <c r="G766" s="343"/>
    </row>
    <row r="767" spans="1:9" ht="15.75">
      <c r="A767" s="200" t="s">
        <v>431</v>
      </c>
      <c r="B767" s="18"/>
      <c r="C767" s="344" t="s">
        <v>13</v>
      </c>
      <c r="D767" s="344"/>
      <c r="E767" s="18"/>
      <c r="F767" s="344" t="s">
        <v>14</v>
      </c>
      <c r="G767" s="344"/>
    </row>
    <row r="770" spans="1:13" ht="15.75">
      <c r="A770" s="257" t="s">
        <v>536</v>
      </c>
      <c r="B770" s="200"/>
      <c r="C770" s="200"/>
      <c r="D770" s="18"/>
      <c r="E770" s="18"/>
      <c r="F770" s="18"/>
      <c r="G770" s="200"/>
    </row>
    <row r="771" spans="1:13" ht="15.75">
      <c r="A771" s="257"/>
      <c r="B771" s="206"/>
      <c r="C771" s="18"/>
      <c r="D771" s="18"/>
      <c r="E771" s="18"/>
      <c r="F771" s="18"/>
      <c r="G771" s="18"/>
    </row>
    <row r="772" spans="1:13" s="30" customFormat="1" ht="15.75">
      <c r="A772" s="26"/>
      <c r="B772" s="27"/>
      <c r="C772" s="28" t="s">
        <v>27</v>
      </c>
      <c r="D772" s="339" t="s">
        <v>28</v>
      </c>
      <c r="E772" s="340"/>
      <c r="F772" s="341"/>
      <c r="G772" s="27" t="s">
        <v>29</v>
      </c>
    </row>
    <row r="773" spans="1:13" s="30" customFormat="1" ht="15" customHeight="1">
      <c r="A773" s="31" t="s">
        <v>421</v>
      </c>
      <c r="B773" s="32" t="s">
        <v>31</v>
      </c>
      <c r="C773" s="33" t="s">
        <v>32</v>
      </c>
      <c r="D773" s="34" t="s">
        <v>33</v>
      </c>
      <c r="E773" s="34" t="s">
        <v>34</v>
      </c>
      <c r="F773" s="34" t="s">
        <v>35</v>
      </c>
      <c r="G773" s="32" t="s">
        <v>36</v>
      </c>
    </row>
    <row r="774" spans="1:13" ht="16.5" thickBot="1">
      <c r="A774" s="207"/>
      <c r="B774" s="33"/>
      <c r="C774" s="207">
        <v>2023</v>
      </c>
      <c r="D774" s="27" t="s">
        <v>422</v>
      </c>
      <c r="E774" s="208" t="s">
        <v>399</v>
      </c>
      <c r="F774" s="208"/>
      <c r="G774" s="32">
        <v>2025</v>
      </c>
    </row>
    <row r="775" spans="1:13" ht="30" customHeight="1">
      <c r="A775" s="209" t="s">
        <v>291</v>
      </c>
      <c r="B775" s="210"/>
      <c r="C775" s="44"/>
      <c r="D775" s="46"/>
      <c r="E775" s="46"/>
      <c r="F775" s="47"/>
      <c r="G775" s="211"/>
      <c r="M775" s="42"/>
    </row>
    <row r="776" spans="1:13" ht="15.75">
      <c r="A776" s="54" t="s">
        <v>519</v>
      </c>
      <c r="B776" s="44" t="s">
        <v>293</v>
      </c>
      <c r="C776" s="212">
        <v>0</v>
      </c>
      <c r="D776" s="213">
        <v>0</v>
      </c>
      <c r="E776" s="214">
        <v>0</v>
      </c>
      <c r="F776" s="213">
        <v>0</v>
      </c>
      <c r="G776" s="215">
        <v>0</v>
      </c>
    </row>
    <row r="777" spans="1:13" ht="16.5" thickBot="1">
      <c r="A777" s="52" t="s">
        <v>324</v>
      </c>
      <c r="B777" s="53"/>
      <c r="C777" s="285">
        <f>SUM(C776:C776)</f>
        <v>0</v>
      </c>
      <c r="D777" s="264">
        <f>SUM(D776:D776)</f>
        <v>0</v>
      </c>
      <c r="E777" s="264">
        <f>SUM(E776:E776)</f>
        <v>0</v>
      </c>
      <c r="F777" s="264">
        <f>SUM(F776:F776)</f>
        <v>0</v>
      </c>
      <c r="G777" s="265">
        <f>SUM(G776:G776)</f>
        <v>0</v>
      </c>
      <c r="M777" s="60"/>
    </row>
    <row r="778" spans="1:13" ht="16.5" thickTop="1">
      <c r="A778" s="52" t="s">
        <v>325</v>
      </c>
      <c r="B778" s="53"/>
      <c r="C778" s="55"/>
      <c r="D778" s="50"/>
      <c r="E778" s="47"/>
      <c r="F778" s="213"/>
      <c r="G778" s="288"/>
    </row>
    <row r="779" spans="1:13" ht="17.25" customHeight="1">
      <c r="A779" s="176" t="s">
        <v>537</v>
      </c>
      <c r="B779" s="44" t="s">
        <v>515</v>
      </c>
      <c r="C779" s="71" t="s">
        <v>40</v>
      </c>
      <c r="D779" s="213"/>
      <c r="E779" s="213">
        <f>F779-D779</f>
        <v>50000</v>
      </c>
      <c r="F779" s="213">
        <v>50000</v>
      </c>
      <c r="G779" s="213">
        <v>50000</v>
      </c>
      <c r="H779" s="261">
        <v>22</v>
      </c>
    </row>
    <row r="780" spans="1:13" ht="17.25" customHeight="1">
      <c r="A780" s="176" t="s">
        <v>475</v>
      </c>
      <c r="B780" s="44" t="s">
        <v>528</v>
      </c>
      <c r="C780" s="55">
        <v>3489.84</v>
      </c>
      <c r="D780" s="213">
        <v>7075.43</v>
      </c>
      <c r="E780" s="213">
        <f>F780-D780</f>
        <v>92924.57</v>
      </c>
      <c r="F780" s="213">
        <v>100000</v>
      </c>
      <c r="G780" s="213">
        <v>100000</v>
      </c>
    </row>
    <row r="781" spans="1:13" ht="17.25" customHeight="1">
      <c r="A781" s="54" t="s">
        <v>477</v>
      </c>
      <c r="B781" s="67" t="s">
        <v>478</v>
      </c>
      <c r="C781" s="55">
        <v>150000</v>
      </c>
      <c r="D781" s="213">
        <v>77435.81</v>
      </c>
      <c r="E781" s="213">
        <f>F781-D781</f>
        <v>72564.19</v>
      </c>
      <c r="F781" s="213">
        <v>150000</v>
      </c>
      <c r="G781" s="213">
        <v>150000</v>
      </c>
    </row>
    <row r="782" spans="1:13" ht="17.25" customHeight="1">
      <c r="A782" s="54" t="s">
        <v>401</v>
      </c>
      <c r="B782" s="67" t="s">
        <v>180</v>
      </c>
      <c r="C782" s="71" t="s">
        <v>40</v>
      </c>
      <c r="D782" s="213">
        <v>0</v>
      </c>
      <c r="E782" s="213">
        <f>F782-D782</f>
        <v>70000</v>
      </c>
      <c r="F782" s="213">
        <v>70000</v>
      </c>
      <c r="G782" s="213">
        <v>70000</v>
      </c>
    </row>
    <row r="783" spans="1:13" ht="15.75">
      <c r="A783" s="54" t="s">
        <v>531</v>
      </c>
      <c r="B783" s="53" t="s">
        <v>225</v>
      </c>
      <c r="C783" s="55">
        <v>1009129.36</v>
      </c>
      <c r="D783" s="213">
        <v>371197.5</v>
      </c>
      <c r="E783" s="213">
        <f>F783-D783</f>
        <v>840877.5</v>
      </c>
      <c r="F783" s="226">
        <v>1212075</v>
      </c>
      <c r="G783" s="226">
        <v>1212075</v>
      </c>
    </row>
    <row r="784" spans="1:13" ht="10.5" hidden="1" customHeight="1">
      <c r="A784" s="54"/>
      <c r="B784" s="53"/>
      <c r="C784" s="55"/>
      <c r="D784" s="50"/>
      <c r="E784" s="47"/>
      <c r="F784" s="47"/>
      <c r="G784" s="215"/>
    </row>
    <row r="785" spans="1:7" ht="18" customHeight="1" thickBot="1">
      <c r="A785" s="52" t="s">
        <v>342</v>
      </c>
      <c r="B785" s="53"/>
      <c r="C785" s="285">
        <f>SUM(C779:C783)</f>
        <v>1162619.2</v>
      </c>
      <c r="D785" s="264">
        <f>SUM(D779:D783)</f>
        <v>455708.74</v>
      </c>
      <c r="E785" s="223">
        <f>SUM(E779:E783)</f>
        <v>1126366.26</v>
      </c>
      <c r="F785" s="230">
        <f>SUM(F779:F783)</f>
        <v>1582075</v>
      </c>
      <c r="G785" s="265">
        <f>SUM(G779:G783)</f>
        <v>1582075</v>
      </c>
    </row>
    <row r="786" spans="1:7" ht="18" customHeight="1" thickTop="1">
      <c r="A786" s="52" t="s">
        <v>343</v>
      </c>
      <c r="B786" s="53"/>
      <c r="C786" s="63"/>
      <c r="D786" s="230"/>
      <c r="E786" s="269"/>
      <c r="F786" s="269"/>
      <c r="G786" s="327"/>
    </row>
    <row r="787" spans="1:7" ht="18" customHeight="1">
      <c r="A787" s="52" t="s">
        <v>538</v>
      </c>
      <c r="B787" s="53" t="s">
        <v>430</v>
      </c>
      <c r="C787" s="63">
        <v>0</v>
      </c>
      <c r="D787" s="279">
        <v>0</v>
      </c>
      <c r="E787" s="230">
        <v>0</v>
      </c>
      <c r="F787" s="230">
        <v>0</v>
      </c>
      <c r="G787" s="231">
        <v>0</v>
      </c>
    </row>
    <row r="788" spans="1:7" ht="18" customHeight="1" thickBot="1">
      <c r="A788" s="52" t="s">
        <v>535</v>
      </c>
      <c r="B788" s="283"/>
      <c r="C788" s="285">
        <v>0</v>
      </c>
      <c r="D788" s="264">
        <v>0</v>
      </c>
      <c r="E788" s="223">
        <v>0</v>
      </c>
      <c r="F788" s="223">
        <v>0</v>
      </c>
      <c r="G788" s="265">
        <v>0</v>
      </c>
    </row>
    <row r="789" spans="1:7" ht="17.25" thickTop="1" thickBot="1">
      <c r="A789" s="52" t="s">
        <v>410</v>
      </c>
      <c r="B789" s="283"/>
      <c r="C789" s="63">
        <f>SUM(C785,C777)</f>
        <v>1162619.2</v>
      </c>
      <c r="D789" s="230">
        <f>SUM(D785,D777)</f>
        <v>455708.74</v>
      </c>
      <c r="E789" s="235">
        <f>SUM(E785,E777)</f>
        <v>1126366.26</v>
      </c>
      <c r="F789" s="235">
        <f>SUM(F785,F777)</f>
        <v>1582075</v>
      </c>
      <c r="G789" s="235">
        <f>SUM(G785,G777)</f>
        <v>1582075</v>
      </c>
    </row>
    <row r="790" spans="1:7" ht="23.25" customHeight="1" thickTop="1">
      <c r="A790" s="187" t="s">
        <v>348</v>
      </c>
      <c r="B790" s="239"/>
      <c r="C790" s="187" t="s">
        <v>349</v>
      </c>
      <c r="D790" s="239"/>
      <c r="E790" s="239"/>
      <c r="F790" s="345" t="s">
        <v>402</v>
      </c>
      <c r="G790" s="345"/>
    </row>
    <row r="791" spans="1:7" ht="23.25" customHeight="1">
      <c r="A791" s="19"/>
      <c r="B791" s="18"/>
      <c r="C791" s="19"/>
      <c r="D791" s="18"/>
      <c r="E791" s="18"/>
      <c r="F791" s="18"/>
      <c r="G791" s="19"/>
    </row>
    <row r="792" spans="1:7" ht="18.75" customHeight="1">
      <c r="A792" s="199" t="s">
        <v>352</v>
      </c>
      <c r="B792" s="18"/>
      <c r="C792" s="343" t="s">
        <v>352</v>
      </c>
      <c r="D792" s="343"/>
      <c r="E792" s="18"/>
      <c r="F792" s="343" t="s">
        <v>281</v>
      </c>
      <c r="G792" s="343"/>
    </row>
    <row r="793" spans="1:7" ht="15.75">
      <c r="A793" s="200" t="s">
        <v>431</v>
      </c>
      <c r="B793" s="18"/>
      <c r="C793" s="344" t="s">
        <v>13</v>
      </c>
      <c r="D793" s="344"/>
      <c r="E793" s="18"/>
      <c r="F793" s="344" t="s">
        <v>14</v>
      </c>
      <c r="G793" s="344"/>
    </row>
    <row r="796" spans="1:7" ht="15.75">
      <c r="A796" s="257" t="s">
        <v>539</v>
      </c>
      <c r="B796" s="200"/>
      <c r="C796" s="200"/>
      <c r="D796" s="18"/>
      <c r="E796" s="18"/>
      <c r="F796" s="18"/>
      <c r="G796" s="200"/>
    </row>
    <row r="797" spans="1:7" ht="15.75">
      <c r="A797" s="257"/>
      <c r="B797" s="206"/>
      <c r="C797" s="18"/>
      <c r="D797" s="18"/>
      <c r="E797" s="18"/>
      <c r="F797" s="18"/>
      <c r="G797" s="18"/>
    </row>
    <row r="798" spans="1:7" s="30" customFormat="1" ht="15.75">
      <c r="A798" s="26"/>
      <c r="B798" s="27"/>
      <c r="C798" s="28" t="s">
        <v>27</v>
      </c>
      <c r="D798" s="339" t="s">
        <v>28</v>
      </c>
      <c r="E798" s="340"/>
      <c r="F798" s="341"/>
      <c r="G798" s="27" t="s">
        <v>29</v>
      </c>
    </row>
    <row r="799" spans="1:7" s="30" customFormat="1" ht="15" customHeight="1">
      <c r="A799" s="31" t="s">
        <v>421</v>
      </c>
      <c r="B799" s="32" t="s">
        <v>31</v>
      </c>
      <c r="C799" s="33" t="s">
        <v>32</v>
      </c>
      <c r="D799" s="34" t="s">
        <v>33</v>
      </c>
      <c r="E799" s="34" t="s">
        <v>34</v>
      </c>
      <c r="F799" s="34" t="s">
        <v>35</v>
      </c>
      <c r="G799" s="32" t="s">
        <v>36</v>
      </c>
    </row>
    <row r="800" spans="1:7" ht="16.5" thickBot="1">
      <c r="A800" s="207"/>
      <c r="B800" s="33"/>
      <c r="C800" s="33">
        <v>2023</v>
      </c>
      <c r="D800" s="27" t="s">
        <v>289</v>
      </c>
      <c r="E800" s="208" t="s">
        <v>290</v>
      </c>
      <c r="F800" s="27"/>
      <c r="G800" s="32">
        <v>2025</v>
      </c>
    </row>
    <row r="801" spans="1:13" ht="30" customHeight="1">
      <c r="A801" s="247" t="s">
        <v>291</v>
      </c>
      <c r="B801" s="323"/>
      <c r="C801" s="211"/>
      <c r="D801" s="46"/>
      <c r="E801" s="46"/>
      <c r="F801" s="46"/>
      <c r="G801" s="211"/>
      <c r="M801" s="42"/>
    </row>
    <row r="802" spans="1:13" ht="15.75">
      <c r="A802" s="54" t="s">
        <v>540</v>
      </c>
      <c r="B802" s="44" t="s">
        <v>295</v>
      </c>
      <c r="C802" s="212">
        <v>0</v>
      </c>
      <c r="D802" s="213">
        <v>0</v>
      </c>
      <c r="E802" s="214">
        <f>F802-D802</f>
        <v>171000</v>
      </c>
      <c r="F802" s="213">
        <v>171000</v>
      </c>
      <c r="G802" s="215">
        <v>146000</v>
      </c>
    </row>
    <row r="803" spans="1:13" ht="15.75">
      <c r="A803" s="54" t="s">
        <v>541</v>
      </c>
      <c r="B803" s="44" t="s">
        <v>304</v>
      </c>
      <c r="C803" s="212"/>
      <c r="D803" s="213"/>
      <c r="E803" s="214">
        <v>12000</v>
      </c>
      <c r="F803" s="213">
        <v>12000</v>
      </c>
      <c r="G803" s="215">
        <v>7000</v>
      </c>
    </row>
    <row r="804" spans="1:13" ht="15.75">
      <c r="A804" s="54" t="s">
        <v>542</v>
      </c>
      <c r="B804" s="44" t="s">
        <v>450</v>
      </c>
      <c r="C804" s="212"/>
      <c r="D804" s="213"/>
      <c r="E804" s="328" t="s">
        <v>40</v>
      </c>
      <c r="F804" s="328" t="s">
        <v>40</v>
      </c>
      <c r="G804" s="215">
        <v>5000</v>
      </c>
    </row>
    <row r="805" spans="1:13" ht="15.75">
      <c r="A805" s="54" t="s">
        <v>543</v>
      </c>
      <c r="B805" s="44" t="s">
        <v>452</v>
      </c>
      <c r="C805" s="212"/>
      <c r="D805" s="213"/>
      <c r="E805" s="328" t="s">
        <v>40</v>
      </c>
      <c r="F805" s="328" t="s">
        <v>40</v>
      </c>
      <c r="G805" s="215">
        <v>8800</v>
      </c>
    </row>
    <row r="806" spans="1:13" ht="15.75">
      <c r="A806" s="54" t="s">
        <v>544</v>
      </c>
      <c r="B806" s="44" t="s">
        <v>128</v>
      </c>
      <c r="C806" s="212"/>
      <c r="D806" s="213"/>
      <c r="E806" s="328" t="s">
        <v>40</v>
      </c>
      <c r="F806" s="328" t="s">
        <v>40</v>
      </c>
      <c r="G806" s="215">
        <v>5000</v>
      </c>
    </row>
    <row r="807" spans="1:13" ht="15.75">
      <c r="A807" s="54" t="s">
        <v>545</v>
      </c>
      <c r="B807" s="44" t="s">
        <v>546</v>
      </c>
      <c r="C807" s="212"/>
      <c r="D807" s="213"/>
      <c r="E807" s="328" t="s">
        <v>40</v>
      </c>
      <c r="F807" s="71" t="s">
        <v>40</v>
      </c>
      <c r="G807" s="215">
        <v>8800</v>
      </c>
    </row>
    <row r="808" spans="1:13" ht="15.75">
      <c r="A808" s="54" t="s">
        <v>547</v>
      </c>
      <c r="B808" s="53" t="s">
        <v>319</v>
      </c>
      <c r="C808" s="212">
        <v>0</v>
      </c>
      <c r="D808" s="213">
        <v>0</v>
      </c>
      <c r="E808" s="328" t="s">
        <v>40</v>
      </c>
      <c r="F808" s="71" t="s">
        <v>40</v>
      </c>
      <c r="G808" s="215">
        <v>2400</v>
      </c>
    </row>
    <row r="809" spans="1:13" ht="18">
      <c r="A809" s="52" t="s">
        <v>324</v>
      </c>
      <c r="B809" s="53"/>
      <c r="C809" s="329" t="s">
        <v>40</v>
      </c>
      <c r="D809" s="329" t="s">
        <v>40</v>
      </c>
      <c r="E809" s="219">
        <f>SUM(E802:E808)</f>
        <v>183000</v>
      </c>
      <c r="F809" s="219">
        <f>SUM(F802:F808)</f>
        <v>183000</v>
      </c>
      <c r="G809" s="220">
        <f>SUM(G802:G808)</f>
        <v>183000</v>
      </c>
      <c r="H809" s="261">
        <v>23</v>
      </c>
      <c r="M809" s="60"/>
    </row>
    <row r="810" spans="1:13" ht="15.75">
      <c r="A810" s="52" t="s">
        <v>325</v>
      </c>
      <c r="B810" s="53"/>
      <c r="C810" s="55"/>
      <c r="D810" s="50"/>
      <c r="E810" s="47"/>
      <c r="F810" s="213"/>
      <c r="G810" s="215"/>
    </row>
    <row r="811" spans="1:13" ht="17.25" customHeight="1">
      <c r="A811" s="176" t="s">
        <v>548</v>
      </c>
      <c r="B811" s="44" t="s">
        <v>522</v>
      </c>
      <c r="C811" s="55">
        <v>0</v>
      </c>
      <c r="D811" s="213"/>
      <c r="E811" s="213">
        <f>F811</f>
        <v>100000</v>
      </c>
      <c r="F811" s="213">
        <v>100000</v>
      </c>
      <c r="G811" s="213">
        <v>100000</v>
      </c>
    </row>
    <row r="812" spans="1:13" ht="17.25" customHeight="1">
      <c r="A812" s="54" t="s">
        <v>525</v>
      </c>
      <c r="B812" s="67" t="s">
        <v>166</v>
      </c>
      <c r="C812" s="55"/>
      <c r="D812" s="213">
        <v>8400</v>
      </c>
      <c r="E812" s="213">
        <f>F812-D812</f>
        <v>91600</v>
      </c>
      <c r="F812" s="213">
        <v>100000</v>
      </c>
      <c r="G812" s="213">
        <v>100000</v>
      </c>
    </row>
    <row r="813" spans="1:13" ht="17.25" customHeight="1">
      <c r="A813" s="54" t="s">
        <v>526</v>
      </c>
      <c r="B813" s="67" t="s">
        <v>527</v>
      </c>
      <c r="C813" s="55">
        <v>780</v>
      </c>
      <c r="D813" s="213"/>
      <c r="E813" s="213">
        <f>F813</f>
        <v>100000</v>
      </c>
      <c r="F813" s="213">
        <v>100000</v>
      </c>
      <c r="G813" s="213">
        <v>100000</v>
      </c>
    </row>
    <row r="814" spans="1:13" ht="15.75">
      <c r="A814" s="54" t="s">
        <v>531</v>
      </c>
      <c r="B814" s="53" t="s">
        <v>341</v>
      </c>
      <c r="C814" s="55"/>
      <c r="D814" s="213"/>
      <c r="E814" s="213">
        <f>F814</f>
        <v>100000</v>
      </c>
      <c r="F814" s="226">
        <v>100000</v>
      </c>
      <c r="G814" s="226">
        <v>100000</v>
      </c>
    </row>
    <row r="815" spans="1:13" ht="10.5" hidden="1" customHeight="1">
      <c r="A815" s="54"/>
      <c r="B815" s="53"/>
      <c r="C815" s="55"/>
      <c r="D815" s="50"/>
      <c r="E815" s="47"/>
      <c r="F815" s="47"/>
      <c r="G815" s="215"/>
    </row>
    <row r="816" spans="1:13" ht="18" customHeight="1">
      <c r="A816" s="52" t="s">
        <v>342</v>
      </c>
      <c r="B816" s="53"/>
      <c r="C816" s="229">
        <f>SUM(C811:C814)</f>
        <v>780</v>
      </c>
      <c r="D816" s="219">
        <f>SUM(D811:D814)</f>
        <v>8400</v>
      </c>
      <c r="E816" s="223">
        <f>SUM(E811:E814)</f>
        <v>391600</v>
      </c>
      <c r="F816" s="279">
        <f>SUM(F811:F814)</f>
        <v>400000</v>
      </c>
      <c r="G816" s="220">
        <f>SUM(G811:G814)</f>
        <v>400000</v>
      </c>
    </row>
    <row r="817" spans="1:13" ht="18" customHeight="1">
      <c r="A817" s="52" t="s">
        <v>343</v>
      </c>
      <c r="B817" s="53"/>
      <c r="C817" s="229"/>
      <c r="D817" s="223"/>
      <c r="E817" s="223"/>
      <c r="F817" s="230"/>
      <c r="G817" s="231"/>
    </row>
    <row r="818" spans="1:13" ht="18" customHeight="1">
      <c r="A818" s="52" t="s">
        <v>534</v>
      </c>
      <c r="B818" s="53" t="s">
        <v>430</v>
      </c>
      <c r="C818" s="63">
        <v>0</v>
      </c>
      <c r="D818" s="279">
        <v>0</v>
      </c>
      <c r="E818" s="230">
        <v>0</v>
      </c>
      <c r="F818" s="230">
        <v>0</v>
      </c>
      <c r="G818" s="231">
        <v>0</v>
      </c>
    </row>
    <row r="819" spans="1:13" ht="18" customHeight="1">
      <c r="A819" s="52" t="s">
        <v>535</v>
      </c>
      <c r="B819" s="283"/>
      <c r="C819" s="218">
        <v>0</v>
      </c>
      <c r="D819" s="279">
        <v>0</v>
      </c>
      <c r="E819" s="219">
        <v>0</v>
      </c>
      <c r="F819" s="219">
        <v>0</v>
      </c>
      <c r="G819" s="220">
        <v>0</v>
      </c>
    </row>
    <row r="820" spans="1:13" ht="16.5" thickBot="1">
      <c r="A820" s="304" t="s">
        <v>410</v>
      </c>
      <c r="B820" s="283"/>
      <c r="C820" s="229">
        <f>SUM(C816,C809)</f>
        <v>780</v>
      </c>
      <c r="D820" s="264">
        <f>SUM(D816,D809)</f>
        <v>8400</v>
      </c>
      <c r="E820" s="229">
        <f>SUM(E816,E809)</f>
        <v>574600</v>
      </c>
      <c r="F820" s="229">
        <f>SUM(F816,F809)</f>
        <v>583000</v>
      </c>
      <c r="G820" s="63">
        <f>SUM(G816,G809)</f>
        <v>583000</v>
      </c>
    </row>
    <row r="821" spans="1:13" ht="23.25" customHeight="1" thickTop="1">
      <c r="A821" s="19" t="s">
        <v>348</v>
      </c>
      <c r="B821" s="239"/>
      <c r="C821" s="187" t="s">
        <v>349</v>
      </c>
      <c r="D821" s="18"/>
      <c r="E821" s="239"/>
      <c r="F821" s="345" t="s">
        <v>402</v>
      </c>
      <c r="G821" s="345"/>
    </row>
    <row r="822" spans="1:13" ht="23.25" customHeight="1">
      <c r="A822" s="19"/>
      <c r="B822" s="18"/>
      <c r="C822" s="19"/>
      <c r="D822" s="18"/>
      <c r="E822" s="18"/>
      <c r="F822" s="18"/>
      <c r="G822" s="19"/>
    </row>
    <row r="823" spans="1:13" ht="18.75" customHeight="1">
      <c r="A823" s="199" t="s">
        <v>352</v>
      </c>
      <c r="B823" s="18"/>
      <c r="C823" s="343" t="s">
        <v>352</v>
      </c>
      <c r="D823" s="343"/>
      <c r="E823" s="18"/>
      <c r="F823" s="343" t="s">
        <v>281</v>
      </c>
      <c r="G823" s="343"/>
    </row>
    <row r="824" spans="1:13" ht="15.75">
      <c r="A824" s="200" t="s">
        <v>431</v>
      </c>
      <c r="B824" s="18"/>
      <c r="C824" s="344" t="s">
        <v>13</v>
      </c>
      <c r="D824" s="344"/>
      <c r="E824" s="18"/>
      <c r="F824" s="344" t="s">
        <v>14</v>
      </c>
      <c r="G824" s="344"/>
    </row>
    <row r="827" spans="1:13" ht="15.75">
      <c r="A827" s="257" t="s">
        <v>549</v>
      </c>
      <c r="B827" s="200"/>
      <c r="C827" s="200"/>
      <c r="D827" s="18"/>
      <c r="E827" s="18"/>
      <c r="F827" s="18"/>
      <c r="G827" s="200"/>
    </row>
    <row r="828" spans="1:13" s="30" customFormat="1" ht="15.75">
      <c r="A828" s="26"/>
      <c r="B828" s="27"/>
      <c r="C828" s="28" t="s">
        <v>27</v>
      </c>
      <c r="D828" s="339" t="s">
        <v>28</v>
      </c>
      <c r="E828" s="340"/>
      <c r="F828" s="341"/>
      <c r="G828" s="27" t="s">
        <v>29</v>
      </c>
    </row>
    <row r="829" spans="1:13" s="30" customFormat="1" ht="15" customHeight="1">
      <c r="A829" s="31" t="s">
        <v>421</v>
      </c>
      <c r="B829" s="32" t="s">
        <v>31</v>
      </c>
      <c r="C829" s="33" t="s">
        <v>32</v>
      </c>
      <c r="D829" s="34" t="s">
        <v>33</v>
      </c>
      <c r="E829" s="34" t="s">
        <v>34</v>
      </c>
      <c r="F829" s="34" t="s">
        <v>35</v>
      </c>
      <c r="G829" s="32" t="s">
        <v>36</v>
      </c>
    </row>
    <row r="830" spans="1:13" ht="16.5" thickBot="1">
      <c r="A830" s="207"/>
      <c r="B830" s="33"/>
      <c r="C830" s="207">
        <v>2023</v>
      </c>
      <c r="D830" s="208" t="s">
        <v>422</v>
      </c>
      <c r="E830" s="208" t="s">
        <v>399</v>
      </c>
      <c r="F830" s="27"/>
      <c r="G830" s="32">
        <v>2025</v>
      </c>
    </row>
    <row r="831" spans="1:13" ht="17.25" customHeight="1">
      <c r="A831" s="209" t="s">
        <v>291</v>
      </c>
      <c r="B831" s="210"/>
      <c r="C831" s="44"/>
      <c r="D831" s="47"/>
      <c r="E831" s="46"/>
      <c r="F831" s="46"/>
      <c r="G831" s="211"/>
      <c r="M831" s="42"/>
    </row>
    <row r="832" spans="1:13" ht="15.75">
      <c r="A832" s="51" t="s">
        <v>292</v>
      </c>
      <c r="B832" s="44" t="s">
        <v>293</v>
      </c>
      <c r="C832" s="212">
        <v>1217402</v>
      </c>
      <c r="D832" s="213">
        <v>597556</v>
      </c>
      <c r="E832" s="214">
        <f t="shared" ref="E832:E846" si="31">F832-D832</f>
        <v>630716</v>
      </c>
      <c r="F832" s="215">
        <v>1228272</v>
      </c>
      <c r="G832" s="215">
        <v>637824</v>
      </c>
    </row>
    <row r="833" spans="1:13" ht="15.75">
      <c r="A833" s="51" t="s">
        <v>550</v>
      </c>
      <c r="B833" s="44" t="s">
        <v>295</v>
      </c>
      <c r="C833" s="241" t="s">
        <v>40</v>
      </c>
      <c r="D833" s="213">
        <v>0</v>
      </c>
      <c r="E833" s="214">
        <f t="shared" si="31"/>
        <v>122400</v>
      </c>
      <c r="F833" s="215">
        <v>122400</v>
      </c>
      <c r="G833" s="241" t="s">
        <v>40</v>
      </c>
    </row>
    <row r="834" spans="1:13" ht="15.75">
      <c r="A834" s="54" t="s">
        <v>296</v>
      </c>
      <c r="B834" s="44" t="s">
        <v>297</v>
      </c>
      <c r="C834" s="212">
        <v>120000</v>
      </c>
      <c r="D834" s="213">
        <v>58000</v>
      </c>
      <c r="E834" s="214">
        <f t="shared" si="31"/>
        <v>110000</v>
      </c>
      <c r="F834" s="215">
        <v>168000</v>
      </c>
      <c r="G834" s="215">
        <v>100000</v>
      </c>
    </row>
    <row r="835" spans="1:13" ht="15.75">
      <c r="A835" s="54" t="s">
        <v>302</v>
      </c>
      <c r="B835" s="53" t="s">
        <v>303</v>
      </c>
      <c r="C835" s="217">
        <v>30000</v>
      </c>
      <c r="D835" s="213">
        <v>30000</v>
      </c>
      <c r="E835" s="214">
        <f t="shared" si="31"/>
        <v>0</v>
      </c>
      <c r="F835" s="215">
        <v>30000</v>
      </c>
      <c r="G835" s="215">
        <v>28000</v>
      </c>
    </row>
    <row r="836" spans="1:13" ht="15.75">
      <c r="A836" s="54" t="s">
        <v>109</v>
      </c>
      <c r="B836" s="53" t="s">
        <v>304</v>
      </c>
      <c r="C836" s="55" t="s">
        <v>257</v>
      </c>
      <c r="D836" s="213">
        <v>0</v>
      </c>
      <c r="E836" s="214">
        <f t="shared" si="31"/>
        <v>12000</v>
      </c>
      <c r="F836" s="215">
        <v>12000</v>
      </c>
      <c r="G836" s="241" t="s">
        <v>40</v>
      </c>
    </row>
    <row r="837" spans="1:13" ht="15.75">
      <c r="A837" s="54" t="s">
        <v>115</v>
      </c>
      <c r="B837" s="53" t="s">
        <v>305</v>
      </c>
      <c r="C837" s="71" t="s">
        <v>40</v>
      </c>
      <c r="D837" s="213">
        <v>0</v>
      </c>
      <c r="E837" s="214">
        <f t="shared" si="31"/>
        <v>1409</v>
      </c>
      <c r="F837" s="215">
        <v>1409</v>
      </c>
      <c r="G837" s="215">
        <v>1462</v>
      </c>
    </row>
    <row r="838" spans="1:13" ht="15.75">
      <c r="A838" s="54" t="s">
        <v>306</v>
      </c>
      <c r="B838" s="53" t="s">
        <v>307</v>
      </c>
      <c r="C838" s="217">
        <v>25000</v>
      </c>
      <c r="D838" s="213"/>
      <c r="E838" s="214">
        <f t="shared" si="31"/>
        <v>30000</v>
      </c>
      <c r="F838" s="215">
        <v>30000</v>
      </c>
      <c r="G838" s="215">
        <v>20000</v>
      </c>
    </row>
    <row r="839" spans="1:13" ht="15.75">
      <c r="A839" s="54" t="s">
        <v>311</v>
      </c>
      <c r="B839" s="53" t="s">
        <v>124</v>
      </c>
      <c r="C839" s="217">
        <v>101556</v>
      </c>
      <c r="D839" s="213">
        <v>0</v>
      </c>
      <c r="E839" s="214">
        <f t="shared" si="31"/>
        <v>112556</v>
      </c>
      <c r="F839" s="215">
        <v>112556</v>
      </c>
      <c r="G839" s="215">
        <v>53152</v>
      </c>
    </row>
    <row r="840" spans="1:13" ht="15.75">
      <c r="A840" s="54" t="s">
        <v>312</v>
      </c>
      <c r="B840" s="53" t="s">
        <v>126</v>
      </c>
      <c r="C840" s="217">
        <v>25000</v>
      </c>
      <c r="D840" s="213">
        <v>0</v>
      </c>
      <c r="E840" s="214">
        <f t="shared" si="31"/>
        <v>30000</v>
      </c>
      <c r="F840" s="215">
        <v>30000</v>
      </c>
      <c r="G840" s="215">
        <v>20000</v>
      </c>
    </row>
    <row r="841" spans="1:13" ht="15.75">
      <c r="A841" s="54" t="s">
        <v>313</v>
      </c>
      <c r="B841" s="53" t="s">
        <v>314</v>
      </c>
      <c r="C841" s="217">
        <v>101354</v>
      </c>
      <c r="D841" s="213">
        <v>101556</v>
      </c>
      <c r="E841" s="214">
        <f t="shared" si="31"/>
        <v>11000</v>
      </c>
      <c r="F841" s="215">
        <v>112556</v>
      </c>
      <c r="G841" s="215">
        <v>53152</v>
      </c>
    </row>
    <row r="842" spans="1:13" ht="15.75">
      <c r="A842" s="54" t="s">
        <v>551</v>
      </c>
      <c r="B842" s="53" t="s">
        <v>130</v>
      </c>
      <c r="C842" s="217"/>
      <c r="D842" s="213"/>
      <c r="E842" s="214"/>
      <c r="F842" s="215"/>
      <c r="G842" s="215">
        <v>28000</v>
      </c>
    </row>
    <row r="843" spans="1:13" ht="15.75">
      <c r="A843" s="54" t="s">
        <v>316</v>
      </c>
      <c r="B843" s="53" t="s">
        <v>132</v>
      </c>
      <c r="C843" s="217">
        <v>146088.24</v>
      </c>
      <c r="D843" s="213">
        <v>71706.720000000001</v>
      </c>
      <c r="E843" s="214">
        <f t="shared" si="31"/>
        <v>75686.28</v>
      </c>
      <c r="F843" s="215">
        <v>147393</v>
      </c>
      <c r="G843" s="215">
        <v>76538</v>
      </c>
    </row>
    <row r="844" spans="1:13" ht="15.75">
      <c r="A844" s="54" t="s">
        <v>318</v>
      </c>
      <c r="B844" s="53" t="s">
        <v>319</v>
      </c>
      <c r="C844" s="217">
        <v>6000</v>
      </c>
      <c r="D844" s="213">
        <v>5300</v>
      </c>
      <c r="E844" s="214">
        <f t="shared" si="31"/>
        <v>19266</v>
      </c>
      <c r="F844" s="215">
        <v>24566</v>
      </c>
      <c r="G844" s="215">
        <v>12756</v>
      </c>
    </row>
    <row r="845" spans="1:13" ht="15.75">
      <c r="A845" s="54" t="s">
        <v>320</v>
      </c>
      <c r="B845" s="53" t="s">
        <v>321</v>
      </c>
      <c r="C845" s="217">
        <v>24408.04</v>
      </c>
      <c r="D845" s="213">
        <v>15994.52</v>
      </c>
      <c r="E845" s="214">
        <f t="shared" si="31"/>
        <v>45419.479999999996</v>
      </c>
      <c r="F845" s="215">
        <v>61414</v>
      </c>
      <c r="G845" s="215">
        <v>31891</v>
      </c>
    </row>
    <row r="846" spans="1:13" ht="15.75">
      <c r="A846" s="54" t="s">
        <v>322</v>
      </c>
      <c r="B846" s="53" t="s">
        <v>323</v>
      </c>
      <c r="C846" s="217">
        <v>5970</v>
      </c>
      <c r="D846" s="213">
        <v>2885</v>
      </c>
      <c r="E846" s="214">
        <f t="shared" si="31"/>
        <v>9398</v>
      </c>
      <c r="F846" s="215">
        <v>12283</v>
      </c>
      <c r="G846" s="215">
        <v>6378</v>
      </c>
    </row>
    <row r="847" spans="1:13" ht="18.75" thickBot="1">
      <c r="A847" s="52" t="s">
        <v>324</v>
      </c>
      <c r="B847" s="53"/>
      <c r="C847" s="285">
        <f>SUM(C832:C846)</f>
        <v>1802778.28</v>
      </c>
      <c r="D847" s="223">
        <f>SUM(D832:D846)</f>
        <v>882998.24</v>
      </c>
      <c r="E847" s="223">
        <f>SUM(E832:E846)</f>
        <v>1209850.76</v>
      </c>
      <c r="F847" s="264">
        <f>SUM(F832:F846)</f>
        <v>2092849</v>
      </c>
      <c r="G847" s="265">
        <f>SUM(G832:G846)</f>
        <v>1069153</v>
      </c>
      <c r="H847" s="261">
        <v>24</v>
      </c>
      <c r="M847" s="60"/>
    </row>
    <row r="848" spans="1:13" ht="16.5" thickTop="1">
      <c r="A848" s="52" t="s">
        <v>325</v>
      </c>
      <c r="B848" s="53"/>
      <c r="C848" s="55"/>
      <c r="D848" s="81"/>
      <c r="E848" s="286"/>
      <c r="F848" s="213"/>
      <c r="G848" s="288"/>
    </row>
    <row r="849" spans="1:7" ht="17.25" customHeight="1">
      <c r="A849" s="54" t="s">
        <v>326</v>
      </c>
      <c r="B849" s="67" t="s">
        <v>327</v>
      </c>
      <c r="C849" s="71" t="s">
        <v>40</v>
      </c>
      <c r="D849" s="213">
        <v>0</v>
      </c>
      <c r="E849" s="213">
        <f t="shared" ref="E849:E857" si="32">F849-D849</f>
        <v>50000</v>
      </c>
      <c r="F849" s="215">
        <v>50000</v>
      </c>
      <c r="G849" s="215">
        <v>20000</v>
      </c>
    </row>
    <row r="850" spans="1:7" ht="15.75">
      <c r="A850" s="54" t="s">
        <v>500</v>
      </c>
      <c r="B850" s="53" t="s">
        <v>329</v>
      </c>
      <c r="C850" s="55">
        <v>59490.75</v>
      </c>
      <c r="D850" s="213">
        <v>0</v>
      </c>
      <c r="E850" s="213">
        <f t="shared" si="32"/>
        <v>50000</v>
      </c>
      <c r="F850" s="215">
        <v>50000</v>
      </c>
      <c r="G850" s="215">
        <v>30000</v>
      </c>
    </row>
    <row r="851" spans="1:7" ht="15.75">
      <c r="A851" s="54" t="s">
        <v>330</v>
      </c>
      <c r="B851" s="53" t="s">
        <v>166</v>
      </c>
      <c r="C851" s="71" t="s">
        <v>40</v>
      </c>
      <c r="D851" s="213">
        <v>49818</v>
      </c>
      <c r="E851" s="213">
        <f t="shared" si="32"/>
        <v>182</v>
      </c>
      <c r="F851" s="215">
        <v>50000</v>
      </c>
      <c r="G851" s="215">
        <v>30000</v>
      </c>
    </row>
    <row r="852" spans="1:7" ht="15.75">
      <c r="A852" s="54" t="s">
        <v>438</v>
      </c>
      <c r="B852" s="53" t="s">
        <v>439</v>
      </c>
      <c r="C852" s="55">
        <v>38000</v>
      </c>
      <c r="D852" s="213">
        <v>0</v>
      </c>
      <c r="E852" s="213">
        <f t="shared" si="32"/>
        <v>80000</v>
      </c>
      <c r="F852" s="215">
        <v>80000</v>
      </c>
      <c r="G852" s="215">
        <v>50000</v>
      </c>
    </row>
    <row r="853" spans="1:7" ht="15.75">
      <c r="A853" s="54" t="s">
        <v>552</v>
      </c>
      <c r="B853" s="53" t="s">
        <v>553</v>
      </c>
      <c r="C853" s="55">
        <v>30192.05</v>
      </c>
      <c r="D853" s="213">
        <v>12594.12</v>
      </c>
      <c r="E853" s="213">
        <f t="shared" si="32"/>
        <v>17405.879999999997</v>
      </c>
      <c r="F853" s="215">
        <v>30000</v>
      </c>
      <c r="G853" s="215">
        <v>30000</v>
      </c>
    </row>
    <row r="854" spans="1:7" ht="15.75">
      <c r="A854" s="54" t="s">
        <v>554</v>
      </c>
      <c r="B854" s="53" t="s">
        <v>555</v>
      </c>
      <c r="C854" s="55">
        <v>4451.0200000000004</v>
      </c>
      <c r="D854" s="213">
        <v>1571.92</v>
      </c>
      <c r="E854" s="213">
        <f t="shared" si="32"/>
        <v>38428.080000000002</v>
      </c>
      <c r="F854" s="215">
        <v>40000</v>
      </c>
      <c r="G854" s="215">
        <v>40000</v>
      </c>
    </row>
    <row r="855" spans="1:7" ht="13.5" customHeight="1">
      <c r="A855" s="54" t="s">
        <v>338</v>
      </c>
      <c r="B855" s="53" t="s">
        <v>423</v>
      </c>
      <c r="C855" s="55">
        <v>7495</v>
      </c>
      <c r="D855" s="213">
        <v>1000</v>
      </c>
      <c r="E855" s="213">
        <f t="shared" si="32"/>
        <v>9000</v>
      </c>
      <c r="F855" s="215">
        <v>10000</v>
      </c>
      <c r="G855" s="215">
        <v>10000</v>
      </c>
    </row>
    <row r="856" spans="1:7" ht="13.5" customHeight="1">
      <c r="A856" s="54" t="s">
        <v>409</v>
      </c>
      <c r="B856" s="53" t="s">
        <v>556</v>
      </c>
      <c r="C856" s="71" t="s">
        <v>40</v>
      </c>
      <c r="D856" s="213">
        <v>560597.67000000004</v>
      </c>
      <c r="E856" s="213">
        <f t="shared" si="32"/>
        <v>289402.32999999996</v>
      </c>
      <c r="F856" s="215">
        <v>850000</v>
      </c>
      <c r="G856" s="215">
        <v>850000</v>
      </c>
    </row>
    <row r="857" spans="1:7" ht="15.75" customHeight="1">
      <c r="A857" s="54" t="s">
        <v>340</v>
      </c>
      <c r="B857" s="53" t="s">
        <v>341</v>
      </c>
      <c r="C857" s="222">
        <v>915398.07</v>
      </c>
      <c r="D857" s="213">
        <v>129694.2</v>
      </c>
      <c r="E857" s="213">
        <f t="shared" si="32"/>
        <v>180305.8</v>
      </c>
      <c r="F857" s="215">
        <v>310000</v>
      </c>
      <c r="G857" s="215">
        <v>370847</v>
      </c>
    </row>
    <row r="858" spans="1:7" ht="15" customHeight="1" thickBot="1">
      <c r="A858" s="52" t="s">
        <v>342</v>
      </c>
      <c r="B858" s="53"/>
      <c r="C858" s="254">
        <f>SUM(C849:C857)</f>
        <v>1055026.8899999999</v>
      </c>
      <c r="D858" s="223">
        <f>SUM(D849:D857)</f>
        <v>755275.91</v>
      </c>
      <c r="E858" s="223">
        <f>SUM(E849:E857)</f>
        <v>714724.09000000008</v>
      </c>
      <c r="F858" s="264">
        <f>SUM(F849:F857)</f>
        <v>1470000</v>
      </c>
      <c r="G858" s="265">
        <f>SUM(G849:G857)</f>
        <v>1430847</v>
      </c>
    </row>
    <row r="859" spans="1:7" ht="23.25" customHeight="1" thickTop="1">
      <c r="A859" s="52" t="s">
        <v>343</v>
      </c>
      <c r="B859" s="53"/>
      <c r="C859" s="55"/>
      <c r="D859" s="81"/>
      <c r="E859" s="286"/>
      <c r="F859" s="286"/>
      <c r="G859" s="288"/>
    </row>
    <row r="860" spans="1:7" ht="15" customHeight="1">
      <c r="A860" s="54" t="s">
        <v>557</v>
      </c>
      <c r="B860" s="53" t="s">
        <v>558</v>
      </c>
      <c r="C860" s="55">
        <v>0</v>
      </c>
      <c r="D860" s="279">
        <v>0</v>
      </c>
      <c r="E860" s="266">
        <v>0</v>
      </c>
      <c r="F860" s="281">
        <v>0</v>
      </c>
      <c r="G860" s="228">
        <v>0</v>
      </c>
    </row>
    <row r="861" spans="1:7" ht="20.25" customHeight="1" thickBot="1">
      <c r="A861" s="54" t="s">
        <v>346</v>
      </c>
      <c r="B861" s="53"/>
      <c r="C861" s="224">
        <v>0</v>
      </c>
      <c r="D861" s="264">
        <v>0</v>
      </c>
      <c r="E861" s="262">
        <v>0</v>
      </c>
      <c r="F861" s="259">
        <v>0</v>
      </c>
      <c r="G861" s="290">
        <v>0</v>
      </c>
    </row>
    <row r="862" spans="1:7" ht="17.25" thickTop="1" thickBot="1">
      <c r="A862" s="52" t="s">
        <v>410</v>
      </c>
      <c r="B862" s="53"/>
      <c r="C862" s="235">
        <f>SUM(C858,C847)</f>
        <v>2857805.17</v>
      </c>
      <c r="D862" s="253">
        <f>D858+D847</f>
        <v>1638274.15</v>
      </c>
      <c r="E862" s="233">
        <f>E858+E847</f>
        <v>1924574.85</v>
      </c>
      <c r="F862" s="233">
        <f>F858+F847</f>
        <v>3562849</v>
      </c>
      <c r="G862" s="235">
        <f>G858+G847</f>
        <v>2500000</v>
      </c>
    </row>
    <row r="863" spans="1:7" ht="23.25" customHeight="1" thickTop="1">
      <c r="A863" s="187" t="s">
        <v>348</v>
      </c>
      <c r="B863" s="239"/>
      <c r="C863" s="187" t="s">
        <v>349</v>
      </c>
      <c r="D863" s="18"/>
      <c r="E863" s="18"/>
      <c r="F863" s="345" t="s">
        <v>402</v>
      </c>
      <c r="G863" s="345"/>
    </row>
    <row r="864" spans="1:7" ht="16.5" customHeight="1">
      <c r="A864" s="19"/>
      <c r="B864" s="18"/>
      <c r="C864" s="19"/>
      <c r="D864" s="18"/>
      <c r="E864" s="18"/>
      <c r="F864" s="18"/>
      <c r="G864" s="19"/>
    </row>
    <row r="865" spans="1:13" ht="18.75" customHeight="1">
      <c r="A865" s="199" t="s">
        <v>559</v>
      </c>
      <c r="B865" s="18"/>
      <c r="C865" s="343" t="s">
        <v>352</v>
      </c>
      <c r="D865" s="343"/>
      <c r="E865" s="18"/>
      <c r="F865" s="343" t="s">
        <v>281</v>
      </c>
      <c r="G865" s="343"/>
    </row>
    <row r="866" spans="1:13" ht="15.75">
      <c r="A866" s="200" t="s">
        <v>560</v>
      </c>
      <c r="B866" s="18"/>
      <c r="C866" s="344" t="s">
        <v>13</v>
      </c>
      <c r="D866" s="344"/>
      <c r="E866" s="18"/>
      <c r="F866" s="344" t="s">
        <v>14</v>
      </c>
      <c r="G866" s="344"/>
    </row>
    <row r="869" spans="1:13" s="99" customFormat="1" ht="15.75">
      <c r="A869" s="257" t="s">
        <v>561</v>
      </c>
      <c r="B869" s="200"/>
      <c r="C869" s="200"/>
      <c r="D869" s="18"/>
      <c r="E869" s="18"/>
      <c r="F869" s="18"/>
      <c r="G869" s="200"/>
    </row>
    <row r="870" spans="1:13" s="99" customFormat="1" ht="15.75">
      <c r="A870" s="257"/>
      <c r="B870" s="206"/>
      <c r="C870" s="18"/>
      <c r="D870" s="18"/>
      <c r="E870" s="18"/>
      <c r="F870" s="18"/>
      <c r="G870" s="18"/>
    </row>
    <row r="871" spans="1:13" s="100" customFormat="1" ht="15.75">
      <c r="A871" s="26"/>
      <c r="B871" s="27"/>
      <c r="C871" s="28" t="s">
        <v>27</v>
      </c>
      <c r="D871" s="339" t="s">
        <v>28</v>
      </c>
      <c r="E871" s="340"/>
      <c r="F871" s="341"/>
      <c r="G871" s="27" t="s">
        <v>29</v>
      </c>
    </row>
    <row r="872" spans="1:13" s="100" customFormat="1" ht="15" customHeight="1">
      <c r="A872" s="31" t="s">
        <v>421</v>
      </c>
      <c r="B872" s="32" t="s">
        <v>31</v>
      </c>
      <c r="C872" s="33" t="s">
        <v>32</v>
      </c>
      <c r="D872" s="34" t="s">
        <v>33</v>
      </c>
      <c r="E872" s="34" t="s">
        <v>34</v>
      </c>
      <c r="F872" s="34" t="s">
        <v>35</v>
      </c>
      <c r="G872" s="32" t="s">
        <v>36</v>
      </c>
    </row>
    <row r="873" spans="1:13" s="99" customFormat="1" ht="16.5" thickBot="1">
      <c r="A873" s="207"/>
      <c r="B873" s="33"/>
      <c r="C873" s="207">
        <v>2023</v>
      </c>
      <c r="D873" s="208" t="s">
        <v>289</v>
      </c>
      <c r="E873" s="208" t="s">
        <v>290</v>
      </c>
      <c r="F873" s="27"/>
      <c r="G873" s="32">
        <v>2025</v>
      </c>
    </row>
    <row r="874" spans="1:13" s="99" customFormat="1" ht="30" customHeight="1">
      <c r="A874" s="209" t="s">
        <v>291</v>
      </c>
      <c r="B874" s="210"/>
      <c r="C874" s="44"/>
      <c r="D874" s="47"/>
      <c r="E874" s="46"/>
      <c r="F874" s="46"/>
      <c r="G874" s="211"/>
      <c r="M874" s="330"/>
    </row>
    <row r="875" spans="1:13" s="99" customFormat="1" ht="15.75">
      <c r="A875" s="51" t="s">
        <v>414</v>
      </c>
      <c r="B875" s="44" t="s">
        <v>293</v>
      </c>
      <c r="C875" s="212">
        <v>0</v>
      </c>
      <c r="D875" s="213">
        <v>0</v>
      </c>
      <c r="E875" s="214">
        <f t="shared" ref="E875:E882" si="33">F875-D875</f>
        <v>0</v>
      </c>
      <c r="F875" s="213">
        <v>0</v>
      </c>
      <c r="G875" s="215">
        <v>0</v>
      </c>
    </row>
    <row r="876" spans="1:13" s="99" customFormat="1" ht="15.75">
      <c r="A876" s="54" t="s">
        <v>562</v>
      </c>
      <c r="B876" s="44" t="s">
        <v>295</v>
      </c>
      <c r="C876" s="212">
        <v>102680</v>
      </c>
      <c r="D876" s="213">
        <v>50320</v>
      </c>
      <c r="E876" s="214">
        <f t="shared" si="33"/>
        <v>167480</v>
      </c>
      <c r="F876" s="215">
        <v>217800</v>
      </c>
      <c r="G876" s="215">
        <v>228400</v>
      </c>
    </row>
    <row r="877" spans="1:13" s="99" customFormat="1" ht="15.75">
      <c r="A877" s="54" t="s">
        <v>563</v>
      </c>
      <c r="B877" s="53" t="s">
        <v>304</v>
      </c>
      <c r="C877" s="217">
        <v>6000</v>
      </c>
      <c r="D877" s="213">
        <v>6000</v>
      </c>
      <c r="E877" s="214">
        <f t="shared" si="33"/>
        <v>6000</v>
      </c>
      <c r="F877" s="215">
        <v>12000</v>
      </c>
      <c r="G877" s="215">
        <v>14000</v>
      </c>
    </row>
    <row r="878" spans="1:13" s="99" customFormat="1" ht="15.75">
      <c r="A878" s="54" t="s">
        <v>564</v>
      </c>
      <c r="B878" s="53" t="s">
        <v>450</v>
      </c>
      <c r="C878" s="71" t="s">
        <v>40</v>
      </c>
      <c r="D878" s="213">
        <v>0</v>
      </c>
      <c r="E878" s="214">
        <f t="shared" si="33"/>
        <v>10000</v>
      </c>
      <c r="F878" s="215">
        <v>10000</v>
      </c>
      <c r="G878" s="215">
        <v>10000</v>
      </c>
    </row>
    <row r="879" spans="1:13" s="99" customFormat="1" ht="15.75">
      <c r="A879" s="54" t="s">
        <v>565</v>
      </c>
      <c r="B879" s="53" t="s">
        <v>452</v>
      </c>
      <c r="C879" s="71" t="s">
        <v>40</v>
      </c>
      <c r="D879" s="213">
        <v>0</v>
      </c>
      <c r="E879" s="214">
        <f t="shared" si="33"/>
        <v>14960</v>
      </c>
      <c r="F879" s="215">
        <v>14960</v>
      </c>
      <c r="G879" s="215">
        <v>14960</v>
      </c>
    </row>
    <row r="880" spans="1:13" s="99" customFormat="1" ht="15.75">
      <c r="A880" s="54" t="s">
        <v>453</v>
      </c>
      <c r="B880" s="53" t="s">
        <v>126</v>
      </c>
      <c r="C880" s="71" t="s">
        <v>40</v>
      </c>
      <c r="D880" s="213">
        <v>0</v>
      </c>
      <c r="E880" s="214">
        <f t="shared" si="33"/>
        <v>10000</v>
      </c>
      <c r="F880" s="215">
        <v>10000</v>
      </c>
      <c r="G880" s="215">
        <v>10000</v>
      </c>
    </row>
    <row r="881" spans="1:13" s="99" customFormat="1" ht="15.75">
      <c r="A881" s="54" t="s">
        <v>454</v>
      </c>
      <c r="B881" s="53" t="s">
        <v>566</v>
      </c>
      <c r="C881" s="217">
        <v>7480</v>
      </c>
      <c r="D881" s="213">
        <v>7480</v>
      </c>
      <c r="E881" s="214">
        <f t="shared" si="33"/>
        <v>7480</v>
      </c>
      <c r="F881" s="215">
        <v>14960</v>
      </c>
      <c r="G881" s="215">
        <v>14960</v>
      </c>
    </row>
    <row r="882" spans="1:13" s="99" customFormat="1" ht="15.75">
      <c r="A882" s="54" t="s">
        <v>133</v>
      </c>
      <c r="B882" s="53" t="s">
        <v>566</v>
      </c>
      <c r="C882" s="217">
        <v>1200</v>
      </c>
      <c r="D882" s="213">
        <v>1100</v>
      </c>
      <c r="E882" s="214">
        <f t="shared" si="33"/>
        <v>1300</v>
      </c>
      <c r="F882" s="215">
        <v>2400</v>
      </c>
      <c r="G882" s="215">
        <v>4800</v>
      </c>
    </row>
    <row r="883" spans="1:13" s="99" customFormat="1" ht="19.5" thickBot="1">
      <c r="A883" s="52" t="s">
        <v>324</v>
      </c>
      <c r="B883" s="53"/>
      <c r="C883" s="285">
        <f>SUM(C875:C882)</f>
        <v>117360</v>
      </c>
      <c r="D883" s="264">
        <f>SUM(D875:D882)</f>
        <v>64900</v>
      </c>
      <c r="E883" s="223">
        <f>SUM(E875:E882)</f>
        <v>217220</v>
      </c>
      <c r="F883" s="264">
        <f>SUM(F875:F882)</f>
        <v>282120</v>
      </c>
      <c r="G883" s="265">
        <f>SUM(G875:G882)</f>
        <v>297120</v>
      </c>
      <c r="H883" s="331">
        <v>25</v>
      </c>
      <c r="M883" s="100"/>
    </row>
    <row r="884" spans="1:13" s="99" customFormat="1" ht="16.5" thickTop="1">
      <c r="A884" s="52" t="s">
        <v>325</v>
      </c>
      <c r="B884" s="53"/>
      <c r="C884" s="55"/>
      <c r="D884" s="50"/>
      <c r="E884" s="286"/>
      <c r="F884" s="213"/>
      <c r="G884" s="288"/>
    </row>
    <row r="885" spans="1:13" s="99" customFormat="1" ht="15.75">
      <c r="A885" s="54" t="s">
        <v>567</v>
      </c>
      <c r="B885" s="53" t="s">
        <v>515</v>
      </c>
      <c r="C885" s="55">
        <v>4200</v>
      </c>
      <c r="D885" s="213">
        <v>0</v>
      </c>
      <c r="E885" s="213">
        <f>F885-D885</f>
        <v>150000</v>
      </c>
      <c r="F885" s="215">
        <v>150000</v>
      </c>
      <c r="G885" s="215">
        <v>100000</v>
      </c>
    </row>
    <row r="886" spans="1:13" s="99" customFormat="1" ht="15.75" customHeight="1">
      <c r="A886" s="54" t="s">
        <v>477</v>
      </c>
      <c r="B886" s="53" t="s">
        <v>478</v>
      </c>
      <c r="C886" s="55">
        <v>0</v>
      </c>
      <c r="D886" s="213">
        <v>0</v>
      </c>
      <c r="E886" s="213">
        <f>F886-D886</f>
        <v>0</v>
      </c>
      <c r="F886" s="215">
        <v>0</v>
      </c>
      <c r="G886" s="215">
        <v>50000</v>
      </c>
    </row>
    <row r="887" spans="1:13" s="99" customFormat="1" ht="13.5" customHeight="1">
      <c r="A887" s="54" t="s">
        <v>338</v>
      </c>
      <c r="B887" s="53" t="s">
        <v>479</v>
      </c>
      <c r="C887" s="55">
        <v>0</v>
      </c>
      <c r="D887" s="213">
        <v>0</v>
      </c>
      <c r="E887" s="213">
        <f>F887-D887</f>
        <v>150000</v>
      </c>
      <c r="F887" s="215">
        <v>150000</v>
      </c>
      <c r="G887" s="215">
        <v>450000</v>
      </c>
    </row>
    <row r="888" spans="1:13" s="99" customFormat="1" ht="15.75" customHeight="1">
      <c r="A888" s="54" t="s">
        <v>340</v>
      </c>
      <c r="B888" s="53" t="s">
        <v>341</v>
      </c>
      <c r="C888" s="222">
        <v>214615.59</v>
      </c>
      <c r="D888" s="213">
        <v>10221.790000000001</v>
      </c>
      <c r="E888" s="213">
        <f>F888-D888</f>
        <v>519809.21</v>
      </c>
      <c r="F888" s="228">
        <v>530031</v>
      </c>
      <c r="G888" s="215">
        <v>1102880</v>
      </c>
    </row>
    <row r="889" spans="1:13" s="99" customFormat="1" ht="15" customHeight="1" thickBot="1">
      <c r="A889" s="52" t="s">
        <v>342</v>
      </c>
      <c r="B889" s="53"/>
      <c r="C889" s="285">
        <f>SUM(C885:C888)</f>
        <v>218815.59</v>
      </c>
      <c r="D889" s="264">
        <f>SUM(D885:D888)</f>
        <v>10221.790000000001</v>
      </c>
      <c r="E889" s="264">
        <f>SUM(E885:E888)</f>
        <v>819809.21</v>
      </c>
      <c r="F889" s="230">
        <f>SUM(F885:F888)</f>
        <v>830031</v>
      </c>
      <c r="G889" s="289">
        <f>SUM(G885:G888)</f>
        <v>1702880</v>
      </c>
    </row>
    <row r="890" spans="1:13" s="99" customFormat="1" ht="23.25" customHeight="1" thickTop="1">
      <c r="A890" s="52" t="s">
        <v>343</v>
      </c>
      <c r="B890" s="53"/>
      <c r="C890" s="55"/>
      <c r="D890" s="50"/>
      <c r="E890" s="47"/>
      <c r="F890" s="286"/>
      <c r="G890" s="215"/>
    </row>
    <row r="891" spans="1:13" s="99" customFormat="1" ht="15" customHeight="1">
      <c r="A891" s="54" t="s">
        <v>557</v>
      </c>
      <c r="B891" s="53" t="s">
        <v>418</v>
      </c>
      <c r="C891" s="55">
        <v>0</v>
      </c>
      <c r="D891" s="230">
        <v>0</v>
      </c>
      <c r="E891" s="280">
        <v>0</v>
      </c>
      <c r="F891" s="281">
        <v>0</v>
      </c>
      <c r="G891" s="215">
        <v>1000000</v>
      </c>
    </row>
    <row r="892" spans="1:13" s="99" customFormat="1" ht="20.25" customHeight="1" thickBot="1">
      <c r="A892" s="54" t="s">
        <v>346</v>
      </c>
      <c r="B892" s="53"/>
      <c r="C892" s="224">
        <v>0</v>
      </c>
      <c r="D892" s="223">
        <v>0</v>
      </c>
      <c r="E892" s="223">
        <v>0</v>
      </c>
      <c r="F892" s="223">
        <v>0</v>
      </c>
      <c r="G892" s="265">
        <f>G891</f>
        <v>1000000</v>
      </c>
    </row>
    <row r="893" spans="1:13" s="99" customFormat="1" ht="15.75" customHeight="1" thickTop="1" thickBot="1">
      <c r="A893" s="52" t="s">
        <v>410</v>
      </c>
      <c r="B893" s="283"/>
      <c r="C893" s="233">
        <f>SUM(C889,C883)</f>
        <v>336175.58999999997</v>
      </c>
      <c r="D893" s="253">
        <f>SUM(D889,D883)</f>
        <v>75121.790000000008</v>
      </c>
      <c r="E893" s="235">
        <f>SUM(E889,E883)</f>
        <v>1037029.21</v>
      </c>
      <c r="F893" s="235">
        <f>SUM(F889,F883)</f>
        <v>1112151</v>
      </c>
      <c r="G893" s="233">
        <f>G892+G889+G883</f>
        <v>3000000</v>
      </c>
    </row>
    <row r="894" spans="1:13" s="99" customFormat="1" ht="23.25" customHeight="1" thickTop="1">
      <c r="A894" s="187" t="s">
        <v>348</v>
      </c>
      <c r="B894" s="239"/>
      <c r="C894" s="19" t="s">
        <v>349</v>
      </c>
      <c r="D894" s="18"/>
      <c r="E894" s="239"/>
      <c r="F894" s="345" t="s">
        <v>402</v>
      </c>
      <c r="G894" s="345"/>
    </row>
    <row r="895" spans="1:13" s="99" customFormat="1" ht="23.25" customHeight="1">
      <c r="A895" s="19"/>
      <c r="B895" s="18"/>
      <c r="C895" s="19"/>
      <c r="D895" s="18"/>
      <c r="E895" s="18"/>
      <c r="F895" s="18"/>
      <c r="G895" s="19"/>
    </row>
    <row r="896" spans="1:13" s="99" customFormat="1" ht="18.75" customHeight="1">
      <c r="A896" s="199" t="s">
        <v>559</v>
      </c>
      <c r="B896" s="18"/>
      <c r="C896" s="343" t="s">
        <v>352</v>
      </c>
      <c r="D896" s="343"/>
      <c r="E896" s="18"/>
      <c r="F896" s="343" t="s">
        <v>281</v>
      </c>
      <c r="G896" s="343"/>
    </row>
    <row r="897" spans="1:13" s="99" customFormat="1" ht="15.75">
      <c r="A897" s="200" t="s">
        <v>560</v>
      </c>
      <c r="B897" s="18"/>
      <c r="C897" s="344" t="s">
        <v>13</v>
      </c>
      <c r="D897" s="344"/>
      <c r="E897" s="18"/>
      <c r="F897" s="344" t="s">
        <v>14</v>
      </c>
      <c r="G897" s="344"/>
    </row>
    <row r="900" spans="1:13" ht="15.75">
      <c r="A900" s="257" t="s">
        <v>568</v>
      </c>
      <c r="B900" s="200"/>
      <c r="C900" s="200"/>
      <c r="D900" s="18"/>
      <c r="E900" s="18"/>
      <c r="F900" s="18"/>
      <c r="G900" s="200"/>
      <c r="H900" s="20"/>
    </row>
    <row r="901" spans="1:13" s="60" customFormat="1" ht="15.75">
      <c r="A901" s="26"/>
      <c r="B901" s="27"/>
      <c r="C901" s="28" t="s">
        <v>27</v>
      </c>
      <c r="D901" s="339" t="s">
        <v>28</v>
      </c>
      <c r="E901" s="340"/>
      <c r="F901" s="341"/>
      <c r="G901" s="27" t="s">
        <v>29</v>
      </c>
      <c r="H901" s="29"/>
    </row>
    <row r="902" spans="1:13" s="60" customFormat="1" ht="15" customHeight="1">
      <c r="A902" s="31" t="s">
        <v>421</v>
      </c>
      <c r="B902" s="32" t="s">
        <v>31</v>
      </c>
      <c r="C902" s="33" t="s">
        <v>32</v>
      </c>
      <c r="D902" s="34" t="s">
        <v>33</v>
      </c>
      <c r="E902" s="34" t="s">
        <v>34</v>
      </c>
      <c r="F902" s="27" t="s">
        <v>35</v>
      </c>
      <c r="G902" s="32" t="s">
        <v>36</v>
      </c>
      <c r="H902" s="29"/>
    </row>
    <row r="903" spans="1:13" ht="16.5" thickBot="1">
      <c r="A903" s="207"/>
      <c r="B903" s="33"/>
      <c r="C903" s="33">
        <v>2023</v>
      </c>
      <c r="D903" s="27" t="s">
        <v>289</v>
      </c>
      <c r="E903" s="208" t="s">
        <v>290</v>
      </c>
      <c r="F903" s="332"/>
      <c r="G903" s="208">
        <v>2025</v>
      </c>
      <c r="H903" s="20"/>
    </row>
    <row r="904" spans="1:13" ht="23.25" customHeight="1">
      <c r="A904" s="209" t="s">
        <v>291</v>
      </c>
      <c r="B904" s="210"/>
      <c r="C904" s="211"/>
      <c r="D904" s="46"/>
      <c r="E904" s="46"/>
      <c r="F904" s="333"/>
      <c r="G904" s="211"/>
      <c r="H904" s="20"/>
      <c r="M904" s="42"/>
    </row>
    <row r="905" spans="1:13" ht="15.75">
      <c r="A905" s="51" t="s">
        <v>292</v>
      </c>
      <c r="B905" s="44" t="s">
        <v>293</v>
      </c>
      <c r="C905" s="212">
        <v>1038614.5</v>
      </c>
      <c r="D905" s="213">
        <v>411966</v>
      </c>
      <c r="E905" s="214">
        <f t="shared" ref="E905:E920" si="34">F905-D905</f>
        <v>761838</v>
      </c>
      <c r="F905" s="215">
        <v>1173804</v>
      </c>
      <c r="G905" s="215">
        <v>1302168</v>
      </c>
      <c r="H905" s="20"/>
    </row>
    <row r="906" spans="1:13" ht="15.75">
      <c r="A906" s="51" t="s">
        <v>569</v>
      </c>
      <c r="B906" s="44" t="s">
        <v>295</v>
      </c>
      <c r="C906" s="212">
        <v>147830</v>
      </c>
      <c r="D906" s="213">
        <v>105740</v>
      </c>
      <c r="E906" s="214">
        <f t="shared" si="34"/>
        <v>139060</v>
      </c>
      <c r="F906" s="215">
        <v>244800</v>
      </c>
      <c r="G906" s="215">
        <v>244800</v>
      </c>
      <c r="H906" s="20"/>
    </row>
    <row r="907" spans="1:13" ht="15.75">
      <c r="A907" s="54" t="s">
        <v>296</v>
      </c>
      <c r="B907" s="44" t="s">
        <v>297</v>
      </c>
      <c r="C907" s="212">
        <v>39000</v>
      </c>
      <c r="D907" s="213">
        <v>12000</v>
      </c>
      <c r="E907" s="214">
        <f t="shared" si="34"/>
        <v>36000</v>
      </c>
      <c r="F907" s="215">
        <v>48000</v>
      </c>
      <c r="G907" s="215">
        <v>48000</v>
      </c>
      <c r="H907" s="20"/>
    </row>
    <row r="908" spans="1:13" ht="15.75">
      <c r="A908" s="54" t="s">
        <v>298</v>
      </c>
      <c r="B908" s="53" t="s">
        <v>299</v>
      </c>
      <c r="C908" s="217">
        <v>67500</v>
      </c>
      <c r="D908" s="213">
        <v>33750</v>
      </c>
      <c r="E908" s="214">
        <f t="shared" si="34"/>
        <v>33750</v>
      </c>
      <c r="F908" s="215">
        <v>67500</v>
      </c>
      <c r="G908" s="215">
        <v>81600</v>
      </c>
      <c r="H908" s="20"/>
    </row>
    <row r="909" spans="1:13" ht="15.75">
      <c r="A909" s="54" t="s">
        <v>300</v>
      </c>
      <c r="B909" s="53" t="s">
        <v>301</v>
      </c>
      <c r="C909" s="217">
        <v>67500</v>
      </c>
      <c r="D909" s="213">
        <v>33750</v>
      </c>
      <c r="E909" s="214">
        <f t="shared" si="34"/>
        <v>33750</v>
      </c>
      <c r="F909" s="215">
        <v>67500</v>
      </c>
      <c r="G909" s="215">
        <v>81600</v>
      </c>
      <c r="H909" s="20"/>
    </row>
    <row r="910" spans="1:13" ht="15.75">
      <c r="A910" s="54" t="s">
        <v>302</v>
      </c>
      <c r="B910" s="53" t="s">
        <v>303</v>
      </c>
      <c r="C910" s="217">
        <v>12000</v>
      </c>
      <c r="D910" s="213">
        <v>6000</v>
      </c>
      <c r="E910" s="214">
        <f t="shared" si="34"/>
        <v>6000</v>
      </c>
      <c r="F910" s="215">
        <v>12000</v>
      </c>
      <c r="G910" s="215">
        <v>14000</v>
      </c>
      <c r="H910" s="20"/>
    </row>
    <row r="911" spans="1:13" ht="15.75">
      <c r="A911" s="54" t="s">
        <v>109</v>
      </c>
      <c r="B911" s="53" t="s">
        <v>304</v>
      </c>
      <c r="C911" s="217">
        <v>6000</v>
      </c>
      <c r="D911" s="213">
        <v>12000</v>
      </c>
      <c r="E911" s="214">
        <f t="shared" si="34"/>
        <v>0</v>
      </c>
      <c r="F911" s="215">
        <v>12000</v>
      </c>
      <c r="G911" s="215">
        <v>14000</v>
      </c>
      <c r="H911" s="20"/>
    </row>
    <row r="912" spans="1:13" ht="15.75">
      <c r="A912" s="54" t="s">
        <v>306</v>
      </c>
      <c r="B912" s="53" t="s">
        <v>307</v>
      </c>
      <c r="C912" s="217">
        <v>15000</v>
      </c>
      <c r="D912" s="213">
        <v>0</v>
      </c>
      <c r="E912" s="214">
        <f t="shared" si="34"/>
        <v>20000</v>
      </c>
      <c r="F912" s="215">
        <v>20000</v>
      </c>
      <c r="G912" s="215">
        <v>20000</v>
      </c>
      <c r="H912" s="20"/>
    </row>
    <row r="913" spans="1:13" ht="15.75">
      <c r="A913" s="54" t="s">
        <v>311</v>
      </c>
      <c r="B913" s="53" t="s">
        <v>124</v>
      </c>
      <c r="C913" s="217">
        <v>83621</v>
      </c>
      <c r="D913" s="213">
        <v>0</v>
      </c>
      <c r="E913" s="214">
        <f t="shared" si="34"/>
        <v>118217</v>
      </c>
      <c r="F913" s="215">
        <v>118217</v>
      </c>
      <c r="G913" s="215">
        <v>123474</v>
      </c>
      <c r="H913" s="20"/>
    </row>
    <row r="914" spans="1:13" ht="15.75">
      <c r="A914" s="54" t="s">
        <v>312</v>
      </c>
      <c r="B914" s="53" t="s">
        <v>126</v>
      </c>
      <c r="C914" s="217">
        <v>15000</v>
      </c>
      <c r="D914" s="213">
        <v>0</v>
      </c>
      <c r="E914" s="214">
        <f t="shared" si="34"/>
        <v>20000</v>
      </c>
      <c r="F914" s="215">
        <v>20000</v>
      </c>
      <c r="G914" s="215">
        <v>20000</v>
      </c>
      <c r="H914" s="20"/>
    </row>
    <row r="915" spans="1:13" ht="15.75">
      <c r="A915" s="54" t="s">
        <v>313</v>
      </c>
      <c r="B915" s="53" t="s">
        <v>314</v>
      </c>
      <c r="C915" s="217">
        <v>104176</v>
      </c>
      <c r="D915" s="213">
        <v>83621</v>
      </c>
      <c r="E915" s="214">
        <f t="shared" si="34"/>
        <v>34596</v>
      </c>
      <c r="F915" s="215">
        <v>118217</v>
      </c>
      <c r="G915" s="215">
        <v>123474</v>
      </c>
      <c r="H915" s="20"/>
    </row>
    <row r="916" spans="1:13" ht="15.75">
      <c r="A916" s="54" t="s">
        <v>315</v>
      </c>
      <c r="B916" s="53" t="s">
        <v>130</v>
      </c>
      <c r="C916" s="217"/>
      <c r="D916" s="213"/>
      <c r="E916" s="214"/>
      <c r="F916" s="215"/>
      <c r="G916" s="215">
        <v>14000</v>
      </c>
      <c r="H916" s="20"/>
    </row>
    <row r="917" spans="1:13" ht="15.75">
      <c r="A917" s="54" t="s">
        <v>316</v>
      </c>
      <c r="B917" s="53" t="s">
        <v>132</v>
      </c>
      <c r="C917" s="217">
        <v>124103.34</v>
      </c>
      <c r="D917" s="213">
        <v>49435.92</v>
      </c>
      <c r="E917" s="214">
        <f t="shared" si="34"/>
        <v>91301.08</v>
      </c>
      <c r="F917" s="215">
        <v>140737</v>
      </c>
      <c r="G917" s="215">
        <v>156260</v>
      </c>
      <c r="H917" s="20"/>
    </row>
    <row r="918" spans="1:13" ht="15.75">
      <c r="A918" s="54" t="s">
        <v>318</v>
      </c>
      <c r="B918" s="53" t="s">
        <v>319</v>
      </c>
      <c r="C918" s="217">
        <v>3550</v>
      </c>
      <c r="D918" s="213">
        <v>3300</v>
      </c>
      <c r="E918" s="214">
        <f t="shared" si="34"/>
        <v>20176</v>
      </c>
      <c r="F918" s="215">
        <v>23476</v>
      </c>
      <c r="G918" s="215">
        <v>26043</v>
      </c>
      <c r="H918" s="20"/>
    </row>
    <row r="919" spans="1:13" ht="15.75">
      <c r="A919" s="54" t="s">
        <v>320</v>
      </c>
      <c r="B919" s="53" t="s">
        <v>321</v>
      </c>
      <c r="C919" s="217">
        <v>20683.89</v>
      </c>
      <c r="D919" s="213">
        <v>10985.74</v>
      </c>
      <c r="E919" s="214">
        <f t="shared" si="34"/>
        <v>47704.26</v>
      </c>
      <c r="F919" s="215">
        <v>58690</v>
      </c>
      <c r="G919" s="215">
        <v>65108</v>
      </c>
      <c r="H919" s="20"/>
      <c r="I919" s="21" t="s">
        <v>570</v>
      </c>
    </row>
    <row r="920" spans="1:13" ht="15.75">
      <c r="A920" s="54" t="s">
        <v>322</v>
      </c>
      <c r="B920" s="53" t="s">
        <v>323</v>
      </c>
      <c r="C920" s="217">
        <v>1950</v>
      </c>
      <c r="D920" s="213">
        <v>600</v>
      </c>
      <c r="E920" s="214">
        <f t="shared" si="34"/>
        <v>11138</v>
      </c>
      <c r="F920" s="215">
        <v>11738</v>
      </c>
      <c r="G920" s="215">
        <v>13031</v>
      </c>
      <c r="H920" s="20"/>
    </row>
    <row r="921" spans="1:13" ht="18.75" thickBot="1">
      <c r="A921" s="52" t="s">
        <v>324</v>
      </c>
      <c r="B921" s="53"/>
      <c r="C921" s="229">
        <f>SUM(C905:C920)</f>
        <v>1746528.73</v>
      </c>
      <c r="D921" s="264">
        <f>SUM(D905:D920)</f>
        <v>763148.66</v>
      </c>
      <c r="E921" s="223">
        <f>SUM(E905:E920)</f>
        <v>1373530.34</v>
      </c>
      <c r="F921" s="264">
        <f>SUM(F905:F920)</f>
        <v>2136679</v>
      </c>
      <c r="G921" s="265">
        <f>SUM(G905:G920)</f>
        <v>2347558</v>
      </c>
      <c r="H921" s="261">
        <v>26</v>
      </c>
      <c r="M921" s="60"/>
    </row>
    <row r="922" spans="1:13" ht="12" customHeight="1" thickTop="1">
      <c r="A922" s="52" t="s">
        <v>325</v>
      </c>
      <c r="B922" s="53"/>
      <c r="C922" s="88"/>
      <c r="D922" s="50"/>
      <c r="E922" s="286"/>
      <c r="F922" s="213"/>
      <c r="G922" s="288"/>
      <c r="H922" s="20"/>
    </row>
    <row r="923" spans="1:13" ht="17.25" customHeight="1">
      <c r="A923" s="54" t="s">
        <v>326</v>
      </c>
      <c r="B923" s="67" t="s">
        <v>327</v>
      </c>
      <c r="C923" s="55">
        <v>56659</v>
      </c>
      <c r="D923" s="213">
        <v>34848.6</v>
      </c>
      <c r="E923" s="213">
        <f t="shared" ref="E923:E936" si="35">F923-D923</f>
        <v>105151.4</v>
      </c>
      <c r="F923" s="213">
        <v>140000</v>
      </c>
      <c r="G923" s="213">
        <v>140000</v>
      </c>
      <c r="H923" s="20"/>
    </row>
    <row r="924" spans="1:13" ht="15.75">
      <c r="A924" s="54" t="s">
        <v>328</v>
      </c>
      <c r="B924" s="53" t="s">
        <v>329</v>
      </c>
      <c r="C924" s="55">
        <v>546874.25</v>
      </c>
      <c r="D924" s="213">
        <v>100000</v>
      </c>
      <c r="E924" s="213">
        <f t="shared" si="35"/>
        <v>0</v>
      </c>
      <c r="F924" s="213">
        <v>100000</v>
      </c>
      <c r="G924" s="213">
        <v>100000</v>
      </c>
      <c r="H924" s="20"/>
    </row>
    <row r="925" spans="1:13" ht="15.75">
      <c r="A925" s="54" t="s">
        <v>438</v>
      </c>
      <c r="B925" s="53" t="s">
        <v>439</v>
      </c>
      <c r="C925" s="55">
        <v>80000</v>
      </c>
      <c r="D925" s="213">
        <v>42000</v>
      </c>
      <c r="E925" s="213">
        <f t="shared" si="35"/>
        <v>38000</v>
      </c>
      <c r="F925" s="213">
        <v>80000</v>
      </c>
      <c r="G925" s="213">
        <v>80000</v>
      </c>
      <c r="H925" s="20"/>
    </row>
    <row r="926" spans="1:13" ht="15.75">
      <c r="A926" s="54" t="s">
        <v>571</v>
      </c>
      <c r="B926" s="53" t="s">
        <v>522</v>
      </c>
      <c r="C926" s="55">
        <v>267942.57</v>
      </c>
      <c r="D926" s="213">
        <v>113412.83</v>
      </c>
      <c r="E926" s="213">
        <f t="shared" si="35"/>
        <v>386587.17</v>
      </c>
      <c r="F926" s="213">
        <v>500000</v>
      </c>
      <c r="G926" s="213">
        <v>500000</v>
      </c>
      <c r="H926" s="20"/>
    </row>
    <row r="927" spans="1:13" ht="15.75">
      <c r="A927" s="54" t="s">
        <v>525</v>
      </c>
      <c r="B927" s="53" t="s">
        <v>515</v>
      </c>
      <c r="C927" s="55">
        <v>238588</v>
      </c>
      <c r="D927" s="213">
        <v>450000</v>
      </c>
      <c r="E927" s="213">
        <f t="shared" si="35"/>
        <v>0</v>
      </c>
      <c r="F927" s="213">
        <v>450000</v>
      </c>
      <c r="G927" s="213">
        <v>989477</v>
      </c>
      <c r="H927" s="20"/>
    </row>
    <row r="928" spans="1:13" ht="15.75">
      <c r="A928" s="54" t="s">
        <v>572</v>
      </c>
      <c r="B928" s="53" t="s">
        <v>166</v>
      </c>
      <c r="C928" s="55">
        <v>0</v>
      </c>
      <c r="D928" s="213">
        <v>53836</v>
      </c>
      <c r="E928" s="213">
        <f t="shared" si="35"/>
        <v>46164</v>
      </c>
      <c r="F928" s="213">
        <v>100000</v>
      </c>
      <c r="G928" s="213">
        <v>100000</v>
      </c>
      <c r="H928" s="20"/>
    </row>
    <row r="929" spans="1:8" ht="15.75">
      <c r="A929" s="54" t="s">
        <v>552</v>
      </c>
      <c r="B929" s="53" t="s">
        <v>553</v>
      </c>
      <c r="C929" s="55">
        <v>0</v>
      </c>
      <c r="D929" s="213">
        <v>0</v>
      </c>
      <c r="E929" s="213">
        <f t="shared" si="35"/>
        <v>100000</v>
      </c>
      <c r="F929" s="213">
        <v>100000</v>
      </c>
      <c r="G929" s="213">
        <v>100000</v>
      </c>
      <c r="H929" s="20"/>
    </row>
    <row r="930" spans="1:8" ht="15.75">
      <c r="A930" s="54" t="s">
        <v>554</v>
      </c>
      <c r="B930" s="53" t="s">
        <v>555</v>
      </c>
      <c r="C930" s="55">
        <v>1108293.3700000001</v>
      </c>
      <c r="D930" s="213">
        <v>378842.12</v>
      </c>
      <c r="E930" s="213">
        <f t="shared" si="35"/>
        <v>755228.88</v>
      </c>
      <c r="F930" s="213">
        <v>1134071</v>
      </c>
      <c r="G930" s="213">
        <v>1134071</v>
      </c>
      <c r="H930" s="20"/>
    </row>
    <row r="931" spans="1:8" ht="15.75">
      <c r="A931" s="54" t="s">
        <v>332</v>
      </c>
      <c r="B931" s="53" t="s">
        <v>333</v>
      </c>
      <c r="C931" s="55">
        <v>25800</v>
      </c>
      <c r="D931" s="213">
        <v>30300</v>
      </c>
      <c r="E931" s="213">
        <f t="shared" si="35"/>
        <v>29700</v>
      </c>
      <c r="F931" s="213">
        <v>60000</v>
      </c>
      <c r="G931" s="213">
        <v>120000</v>
      </c>
      <c r="H931" s="20"/>
    </row>
    <row r="932" spans="1:8" ht="15.75">
      <c r="A932" s="54" t="s">
        <v>573</v>
      </c>
      <c r="B932" s="53" t="s">
        <v>527</v>
      </c>
      <c r="C932" s="55">
        <v>15021</v>
      </c>
      <c r="D932" s="213">
        <v>6191</v>
      </c>
      <c r="E932" s="213">
        <f t="shared" si="35"/>
        <v>93809</v>
      </c>
      <c r="F932" s="213">
        <v>100000</v>
      </c>
      <c r="G932" s="213">
        <v>100000</v>
      </c>
      <c r="H932" s="20"/>
    </row>
    <row r="933" spans="1:8" ht="13.5" customHeight="1">
      <c r="A933" s="54" t="s">
        <v>338</v>
      </c>
      <c r="B933" s="53" t="s">
        <v>423</v>
      </c>
      <c r="C933" s="55">
        <v>140782.5</v>
      </c>
      <c r="D933" s="213">
        <v>88220</v>
      </c>
      <c r="E933" s="213">
        <f t="shared" si="35"/>
        <v>141780</v>
      </c>
      <c r="F933" s="213">
        <v>230000</v>
      </c>
      <c r="G933" s="213">
        <v>230000</v>
      </c>
      <c r="H933" s="20"/>
    </row>
    <row r="934" spans="1:8" ht="13.5" customHeight="1">
      <c r="A934" s="54" t="s">
        <v>409</v>
      </c>
      <c r="B934" s="53" t="s">
        <v>186</v>
      </c>
      <c r="C934" s="55">
        <v>0</v>
      </c>
      <c r="D934" s="213">
        <v>98429.7</v>
      </c>
      <c r="E934" s="213">
        <f t="shared" si="35"/>
        <v>1570.3000000000029</v>
      </c>
      <c r="F934" s="213">
        <v>100000</v>
      </c>
      <c r="G934" s="213">
        <v>100000</v>
      </c>
      <c r="H934" s="20"/>
    </row>
    <row r="935" spans="1:8" ht="13.5" customHeight="1">
      <c r="A935" s="54" t="s">
        <v>334</v>
      </c>
      <c r="B935" s="53" t="s">
        <v>188</v>
      </c>
      <c r="C935" s="55">
        <v>0</v>
      </c>
      <c r="D935" s="213">
        <v>18560</v>
      </c>
      <c r="E935" s="213">
        <f t="shared" si="35"/>
        <v>181440</v>
      </c>
      <c r="F935" s="213">
        <v>200000</v>
      </c>
      <c r="G935" s="213">
        <v>100000</v>
      </c>
      <c r="H935" s="20"/>
    </row>
    <row r="936" spans="1:8" ht="15.75" customHeight="1">
      <c r="A936" s="54" t="s">
        <v>340</v>
      </c>
      <c r="B936" s="53" t="s">
        <v>341</v>
      </c>
      <c r="C936" s="222">
        <v>3836223.85</v>
      </c>
      <c r="D936" s="213">
        <v>1932958.85</v>
      </c>
      <c r="E936" s="213">
        <f t="shared" si="35"/>
        <v>336291.14999999991</v>
      </c>
      <c r="F936" s="226">
        <v>2269250</v>
      </c>
      <c r="G936" s="226">
        <v>2258894</v>
      </c>
      <c r="H936" s="20"/>
    </row>
    <row r="937" spans="1:8" ht="15" customHeight="1" thickBot="1">
      <c r="A937" s="52" t="s">
        <v>342</v>
      </c>
      <c r="B937" s="53"/>
      <c r="C937" s="285">
        <f>SUM(C923:C936)</f>
        <v>6316184.540000001</v>
      </c>
      <c r="D937" s="223">
        <f>SUM(D923:D936)</f>
        <v>3347599.0999999996</v>
      </c>
      <c r="E937" s="264">
        <f>SUM(E923:E936)</f>
        <v>2215721.9</v>
      </c>
      <c r="F937" s="230">
        <f>SUM(F923:F936)</f>
        <v>5563321</v>
      </c>
      <c r="G937" s="265">
        <f>SUM(G923:G936)</f>
        <v>6052442</v>
      </c>
      <c r="H937" s="20"/>
    </row>
    <row r="938" spans="1:8" ht="15" customHeight="1" thickTop="1">
      <c r="A938" s="52" t="s">
        <v>343</v>
      </c>
      <c r="B938" s="53"/>
      <c r="C938" s="55"/>
      <c r="D938" s="81"/>
      <c r="E938" s="47"/>
      <c r="F938" s="286"/>
      <c r="G938" s="286"/>
      <c r="H938" s="20"/>
    </row>
    <row r="939" spans="1:8" ht="15" customHeight="1">
      <c r="A939" s="54" t="s">
        <v>557</v>
      </c>
      <c r="B939" s="53" t="s">
        <v>558</v>
      </c>
      <c r="C939" s="55">
        <v>150000</v>
      </c>
      <c r="D939" s="279">
        <v>0</v>
      </c>
      <c r="E939" s="266">
        <v>0</v>
      </c>
      <c r="F939" s="281">
        <v>0</v>
      </c>
      <c r="G939" s="281">
        <v>0</v>
      </c>
      <c r="H939" s="20"/>
    </row>
    <row r="940" spans="1:8" ht="15" customHeight="1" thickBot="1">
      <c r="A940" s="52" t="s">
        <v>574</v>
      </c>
      <c r="B940" s="53"/>
      <c r="C940" s="285">
        <f>C939</f>
        <v>150000</v>
      </c>
      <c r="D940" s="264">
        <f>D939</f>
        <v>0</v>
      </c>
      <c r="E940" s="334">
        <f>E939</f>
        <v>0</v>
      </c>
      <c r="F940" s="227">
        <f>F939</f>
        <v>0</v>
      </c>
      <c r="G940" s="335">
        <f>G939</f>
        <v>0</v>
      </c>
      <c r="H940" s="20"/>
    </row>
    <row r="941" spans="1:8" ht="14.25" customHeight="1" thickTop="1" thickBot="1">
      <c r="A941" s="304" t="s">
        <v>347</v>
      </c>
      <c r="B941" s="53"/>
      <c r="C941" s="233">
        <f>C940+C937+C921</f>
        <v>8212713.2700000014</v>
      </c>
      <c r="D941" s="253">
        <f>D937+D921</f>
        <v>4110747.76</v>
      </c>
      <c r="E941" s="336">
        <f>E937+E921</f>
        <v>3589252.24</v>
      </c>
      <c r="F941" s="253">
        <f>F937+F921</f>
        <v>7700000</v>
      </c>
      <c r="G941" s="337">
        <f>G940+G937+G921</f>
        <v>8400000</v>
      </c>
      <c r="H941" s="20"/>
    </row>
    <row r="942" spans="1:8" ht="23.25" customHeight="1" thickTop="1">
      <c r="A942" s="19" t="s">
        <v>348</v>
      </c>
      <c r="B942" s="239"/>
      <c r="C942" s="19" t="s">
        <v>349</v>
      </c>
      <c r="D942" s="18"/>
      <c r="E942" s="18"/>
      <c r="F942" s="342" t="s">
        <v>402</v>
      </c>
      <c r="G942" s="342"/>
      <c r="H942" s="20"/>
    </row>
    <row r="943" spans="1:8" ht="23.25" customHeight="1">
      <c r="A943" s="19"/>
      <c r="B943" s="338"/>
      <c r="C943" s="19"/>
      <c r="D943" s="18"/>
      <c r="E943" s="18"/>
      <c r="F943" s="257"/>
      <c r="G943" s="257"/>
      <c r="H943" s="20"/>
    </row>
    <row r="944" spans="1:8" ht="18.75" customHeight="1">
      <c r="A944" s="199" t="s">
        <v>575</v>
      </c>
      <c r="B944" s="18"/>
      <c r="C944" s="343" t="s">
        <v>352</v>
      </c>
      <c r="D944" s="343"/>
      <c r="E944" s="18"/>
      <c r="F944" s="343" t="s">
        <v>281</v>
      </c>
      <c r="G944" s="343"/>
      <c r="H944" s="20"/>
    </row>
    <row r="945" spans="1:8" ht="15.75">
      <c r="A945" s="200" t="s">
        <v>576</v>
      </c>
      <c r="B945" s="18"/>
      <c r="C945" s="344" t="s">
        <v>13</v>
      </c>
      <c r="D945" s="344"/>
      <c r="E945" s="18"/>
      <c r="F945" s="344" t="s">
        <v>14</v>
      </c>
      <c r="G945" s="344"/>
      <c r="H945" s="20"/>
    </row>
  </sheetData>
  <mergeCells count="150">
    <mergeCell ref="C174:D174"/>
    <mergeCell ref="F174:G174"/>
    <mergeCell ref="F133:G133"/>
    <mergeCell ref="F134:G134"/>
    <mergeCell ref="D138:F138"/>
    <mergeCell ref="F171:G171"/>
    <mergeCell ref="C173:D173"/>
    <mergeCell ref="F173:G173"/>
    <mergeCell ref="F131:G131"/>
    <mergeCell ref="H11:J11"/>
    <mergeCell ref="A12:F12"/>
    <mergeCell ref="G12:H12"/>
    <mergeCell ref="I12:J12"/>
    <mergeCell ref="C13:D13"/>
    <mergeCell ref="D17:F17"/>
    <mergeCell ref="D65:F65"/>
    <mergeCell ref="A5:G5"/>
    <mergeCell ref="D114:F114"/>
    <mergeCell ref="D220:F220"/>
    <mergeCell ref="F249:G249"/>
    <mergeCell ref="C251:D251"/>
    <mergeCell ref="F251:G251"/>
    <mergeCell ref="C252:D252"/>
    <mergeCell ref="F252:G252"/>
    <mergeCell ref="D179:F179"/>
    <mergeCell ref="F212:G212"/>
    <mergeCell ref="C214:D214"/>
    <mergeCell ref="F214:G214"/>
    <mergeCell ref="C215:D215"/>
    <mergeCell ref="F215:G215"/>
    <mergeCell ref="D297:F297"/>
    <mergeCell ref="F329:G329"/>
    <mergeCell ref="C331:D331"/>
    <mergeCell ref="F331:G331"/>
    <mergeCell ref="C332:D332"/>
    <mergeCell ref="F332:G332"/>
    <mergeCell ref="D257:F257"/>
    <mergeCell ref="F290:G290"/>
    <mergeCell ref="C292:D292"/>
    <mergeCell ref="F292:G292"/>
    <mergeCell ref="C293:D293"/>
    <mergeCell ref="F293:G293"/>
    <mergeCell ref="D378:F378"/>
    <mergeCell ref="F411:G411"/>
    <mergeCell ref="C413:D413"/>
    <mergeCell ref="F413:G413"/>
    <mergeCell ref="C414:D414"/>
    <mergeCell ref="F414:G414"/>
    <mergeCell ref="D336:F336"/>
    <mergeCell ref="F370:G370"/>
    <mergeCell ref="C372:D372"/>
    <mergeCell ref="F372:G372"/>
    <mergeCell ref="C373:D373"/>
    <mergeCell ref="F373:G373"/>
    <mergeCell ref="D451:F451"/>
    <mergeCell ref="F488:G488"/>
    <mergeCell ref="C490:D490"/>
    <mergeCell ref="F490:G490"/>
    <mergeCell ref="C491:D491"/>
    <mergeCell ref="F491:G491"/>
    <mergeCell ref="D419:F419"/>
    <mergeCell ref="F444:G444"/>
    <mergeCell ref="C446:D446"/>
    <mergeCell ref="F446:G446"/>
    <mergeCell ref="C447:D447"/>
    <mergeCell ref="F447:G447"/>
    <mergeCell ref="D521:F521"/>
    <mergeCell ref="F559:G559"/>
    <mergeCell ref="C561:D561"/>
    <mergeCell ref="F561:G561"/>
    <mergeCell ref="C562:D562"/>
    <mergeCell ref="F562:G562"/>
    <mergeCell ref="D496:F496"/>
    <mergeCell ref="F514:G514"/>
    <mergeCell ref="C516:D516"/>
    <mergeCell ref="F516:G516"/>
    <mergeCell ref="C517:D517"/>
    <mergeCell ref="F517:G517"/>
    <mergeCell ref="D592:F592"/>
    <mergeCell ref="F606:G606"/>
    <mergeCell ref="C608:D608"/>
    <mergeCell ref="F608:G608"/>
    <mergeCell ref="C609:D609"/>
    <mergeCell ref="F609:G609"/>
    <mergeCell ref="D567:F567"/>
    <mergeCell ref="F584:G584"/>
    <mergeCell ref="C586:D586"/>
    <mergeCell ref="F586:G586"/>
    <mergeCell ref="C587:D587"/>
    <mergeCell ref="F587:G587"/>
    <mergeCell ref="D657:F657"/>
    <mergeCell ref="F690:G690"/>
    <mergeCell ref="C692:D692"/>
    <mergeCell ref="F692:G692"/>
    <mergeCell ref="C693:D693"/>
    <mergeCell ref="F693:G693"/>
    <mergeCell ref="D614:F614"/>
    <mergeCell ref="F649:G649"/>
    <mergeCell ref="C651:D651"/>
    <mergeCell ref="F651:G651"/>
    <mergeCell ref="C652:D652"/>
    <mergeCell ref="F652:G652"/>
    <mergeCell ref="D722:F722"/>
    <mergeCell ref="F739:G739"/>
    <mergeCell ref="C741:D741"/>
    <mergeCell ref="F741:G741"/>
    <mergeCell ref="C742:D742"/>
    <mergeCell ref="F742:G742"/>
    <mergeCell ref="D698:F698"/>
    <mergeCell ref="F714:G714"/>
    <mergeCell ref="C716:D716"/>
    <mergeCell ref="F716:G716"/>
    <mergeCell ref="C717:D717"/>
    <mergeCell ref="F717:G717"/>
    <mergeCell ref="D772:F772"/>
    <mergeCell ref="F790:G790"/>
    <mergeCell ref="C792:D792"/>
    <mergeCell ref="F792:G792"/>
    <mergeCell ref="C793:D793"/>
    <mergeCell ref="F793:G793"/>
    <mergeCell ref="D747:F747"/>
    <mergeCell ref="F764:G764"/>
    <mergeCell ref="C766:D766"/>
    <mergeCell ref="F766:G766"/>
    <mergeCell ref="C767:D767"/>
    <mergeCell ref="F767:G767"/>
    <mergeCell ref="D828:F828"/>
    <mergeCell ref="F863:G863"/>
    <mergeCell ref="C865:D865"/>
    <mergeCell ref="F865:G865"/>
    <mergeCell ref="C866:D866"/>
    <mergeCell ref="F866:G866"/>
    <mergeCell ref="D798:F798"/>
    <mergeCell ref="F821:G821"/>
    <mergeCell ref="C823:D823"/>
    <mergeCell ref="F823:G823"/>
    <mergeCell ref="C824:D824"/>
    <mergeCell ref="F824:G824"/>
    <mergeCell ref="D901:F901"/>
    <mergeCell ref="F942:G942"/>
    <mergeCell ref="C944:D944"/>
    <mergeCell ref="F944:G944"/>
    <mergeCell ref="C945:D945"/>
    <mergeCell ref="F945:G945"/>
    <mergeCell ref="D871:F871"/>
    <mergeCell ref="F894:G894"/>
    <mergeCell ref="C896:D896"/>
    <mergeCell ref="F896:G896"/>
    <mergeCell ref="C897:D897"/>
    <mergeCell ref="F897:G8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topLeftCell="A172" workbookViewId="0">
      <selection activeCell="B188" sqref="B188"/>
    </sheetView>
  </sheetViews>
  <sheetFormatPr defaultColWidth="9" defaultRowHeight="15"/>
  <cols>
    <col min="1" max="1" width="86" style="198" customWidth="1"/>
    <col min="2" max="2" width="21.7109375" style="198" customWidth="1"/>
    <col min="3" max="3" width="23.85546875" style="198" customWidth="1"/>
    <col min="4" max="4" width="20.42578125" style="198" customWidth="1"/>
    <col min="5" max="5" width="21" style="198" customWidth="1"/>
    <col min="6" max="6" width="19.7109375" style="198" customWidth="1"/>
    <col min="7" max="7" width="25.42578125" style="198" customWidth="1"/>
    <col min="8" max="16384" width="9" style="21"/>
  </cols>
  <sheetData>
    <row r="1" spans="1:8" s="17" customFormat="1" ht="15.6" customHeight="1">
      <c r="A1" s="12" t="s">
        <v>15</v>
      </c>
      <c r="B1" s="5"/>
      <c r="C1" s="5"/>
      <c r="D1" s="5"/>
      <c r="E1" s="5"/>
    </row>
    <row r="2" spans="1:8" s="17" customFormat="1" ht="14.45" customHeight="1">
      <c r="A2" s="4"/>
      <c r="B2" s="7"/>
      <c r="C2" s="7"/>
      <c r="D2" s="7"/>
      <c r="E2" s="7"/>
    </row>
    <row r="3" spans="1:8" s="15" customFormat="1">
      <c r="A3" s="351" t="s">
        <v>3</v>
      </c>
      <c r="B3" s="351"/>
      <c r="C3" s="351"/>
      <c r="D3" s="351"/>
      <c r="E3" s="351"/>
      <c r="F3" s="6"/>
    </row>
    <row r="4" spans="1:8" s="15" customFormat="1">
      <c r="A4" s="8"/>
      <c r="B4" s="8"/>
      <c r="C4" s="8"/>
      <c r="D4" s="8"/>
      <c r="E4" s="8"/>
      <c r="F4" s="6"/>
    </row>
    <row r="5" spans="1:8" s="15" customFormat="1">
      <c r="A5" s="13" t="s">
        <v>4</v>
      </c>
      <c r="B5" s="16" t="s">
        <v>5</v>
      </c>
      <c r="C5" s="3"/>
      <c r="D5" s="13" t="s">
        <v>6</v>
      </c>
      <c r="E5" s="17">
        <v>2025</v>
      </c>
      <c r="F5" s="6"/>
    </row>
    <row r="6" spans="1:8" s="15" customFormat="1">
      <c r="A6" s="14" t="s">
        <v>7</v>
      </c>
      <c r="B6" s="15" t="s">
        <v>8</v>
      </c>
      <c r="C6" s="9"/>
      <c r="D6" s="9"/>
      <c r="E6" s="9"/>
      <c r="F6" s="6"/>
    </row>
    <row r="7" spans="1:8" s="15" customFormat="1">
      <c r="A7" s="14" t="s">
        <v>9</v>
      </c>
      <c r="B7" s="15" t="s">
        <v>10</v>
      </c>
      <c r="C7" s="9"/>
      <c r="D7" s="9"/>
      <c r="E7" s="9"/>
      <c r="F7" s="6"/>
    </row>
    <row r="8" spans="1:8" s="15" customFormat="1">
      <c r="A8" s="14"/>
      <c r="C8" s="9"/>
      <c r="D8" s="9"/>
      <c r="E8" s="9"/>
      <c r="F8" s="6"/>
    </row>
    <row r="9" spans="1:8" ht="15.75">
      <c r="A9" s="18" t="s">
        <v>21</v>
      </c>
      <c r="B9" s="18"/>
      <c r="C9" s="18"/>
      <c r="D9" s="18"/>
      <c r="E9" s="18"/>
      <c r="F9" s="18"/>
      <c r="G9" s="19" t="s">
        <v>22</v>
      </c>
      <c r="H9" s="20"/>
    </row>
    <row r="10" spans="1:8" ht="15.75">
      <c r="A10" s="343" t="s">
        <v>23</v>
      </c>
      <c r="B10" s="343"/>
      <c r="C10" s="343"/>
      <c r="D10" s="343"/>
      <c r="E10" s="343"/>
      <c r="F10" s="343"/>
      <c r="G10" s="22"/>
      <c r="H10" s="20"/>
    </row>
    <row r="11" spans="1:8" ht="15.75">
      <c r="A11" s="23" t="s">
        <v>24</v>
      </c>
      <c r="B11" s="24" t="s">
        <v>25</v>
      </c>
      <c r="C11" s="25"/>
      <c r="D11" s="19"/>
      <c r="E11" s="19"/>
      <c r="F11" s="19"/>
      <c r="G11" s="25"/>
      <c r="H11" s="20"/>
    </row>
    <row r="12" spans="1:8" ht="15.75">
      <c r="A12" s="23"/>
      <c r="B12" s="25" t="s">
        <v>26</v>
      </c>
      <c r="C12" s="25"/>
      <c r="D12" s="19"/>
      <c r="E12" s="19"/>
      <c r="F12" s="19"/>
      <c r="G12" s="25"/>
      <c r="H12" s="20"/>
    </row>
    <row r="13" spans="1:8" s="30" customFormat="1" ht="15.75">
      <c r="A13" s="26"/>
      <c r="B13" s="27"/>
      <c r="C13" s="28" t="s">
        <v>27</v>
      </c>
      <c r="D13" s="339" t="s">
        <v>28</v>
      </c>
      <c r="E13" s="340"/>
      <c r="F13" s="341"/>
      <c r="G13" s="27" t="s">
        <v>29</v>
      </c>
      <c r="H13" s="29"/>
    </row>
    <row r="14" spans="1:8" s="30" customFormat="1" ht="15" customHeight="1">
      <c r="A14" s="31" t="s">
        <v>30</v>
      </c>
      <c r="B14" s="32" t="s">
        <v>31</v>
      </c>
      <c r="C14" s="33" t="s">
        <v>32</v>
      </c>
      <c r="D14" s="34" t="s">
        <v>33</v>
      </c>
      <c r="E14" s="34" t="s">
        <v>34</v>
      </c>
      <c r="F14" s="34" t="s">
        <v>35</v>
      </c>
      <c r="G14" s="32" t="s">
        <v>36</v>
      </c>
      <c r="H14" s="29"/>
    </row>
    <row r="15" spans="1:8" s="30" customFormat="1" ht="15" customHeight="1">
      <c r="A15" s="31"/>
      <c r="B15" s="32"/>
      <c r="C15" s="33">
        <v>2023</v>
      </c>
      <c r="D15" s="34"/>
      <c r="E15" s="27">
        <v>2024</v>
      </c>
      <c r="F15" s="34"/>
      <c r="G15" s="32">
        <v>2025</v>
      </c>
      <c r="H15" s="29"/>
    </row>
    <row r="16" spans="1:8" ht="15" customHeight="1">
      <c r="A16" s="35">
        <v>1</v>
      </c>
      <c r="B16" s="32">
        <v>2</v>
      </c>
      <c r="C16" s="33">
        <v>3</v>
      </c>
      <c r="D16" s="34" t="s">
        <v>37</v>
      </c>
      <c r="E16" s="27" t="s">
        <v>38</v>
      </c>
      <c r="F16" s="34">
        <v>6</v>
      </c>
      <c r="G16" s="32">
        <v>7</v>
      </c>
      <c r="H16" s="20"/>
    </row>
    <row r="17" spans="1:13" ht="18.75" customHeight="1" thickBot="1">
      <c r="A17" s="36" t="s">
        <v>39</v>
      </c>
      <c r="B17" s="37"/>
      <c r="C17" s="38">
        <v>25165738.379999999</v>
      </c>
      <c r="D17" s="39">
        <v>1075000</v>
      </c>
      <c r="E17" s="40" t="s">
        <v>40</v>
      </c>
      <c r="F17" s="39">
        <v>1075000</v>
      </c>
      <c r="G17" s="41" t="s">
        <v>40</v>
      </c>
      <c r="H17" s="20"/>
      <c r="M17" s="42"/>
    </row>
    <row r="18" spans="1:13" ht="15.75">
      <c r="A18" s="43" t="s">
        <v>41</v>
      </c>
      <c r="B18" s="44"/>
      <c r="C18" s="45"/>
      <c r="D18" s="46"/>
      <c r="E18" s="47"/>
      <c r="F18" s="46"/>
      <c r="G18" s="48"/>
      <c r="H18" s="20"/>
    </row>
    <row r="19" spans="1:13" ht="15.75">
      <c r="A19" s="43" t="s">
        <v>42</v>
      </c>
      <c r="B19" s="49"/>
      <c r="C19" s="45"/>
      <c r="D19" s="50"/>
      <c r="E19" s="47"/>
      <c r="F19" s="47"/>
      <c r="G19" s="45"/>
      <c r="H19" s="20"/>
    </row>
    <row r="20" spans="1:13" ht="13.5" customHeight="1">
      <c r="A20" s="51" t="s">
        <v>43</v>
      </c>
      <c r="B20" s="44"/>
      <c r="C20" s="45"/>
      <c r="D20" s="50"/>
      <c r="E20" s="47"/>
      <c r="F20" s="47"/>
      <c r="G20" s="45"/>
      <c r="H20" s="20"/>
    </row>
    <row r="21" spans="1:13" ht="10.5" customHeight="1">
      <c r="A21" s="52" t="s">
        <v>44</v>
      </c>
      <c r="B21" s="53"/>
      <c r="C21" s="53"/>
      <c r="D21" s="50"/>
      <c r="E21" s="47"/>
      <c r="F21" s="47"/>
      <c r="G21" s="45"/>
      <c r="H21" s="20"/>
    </row>
    <row r="22" spans="1:13" ht="15.75">
      <c r="A22" s="54" t="s">
        <v>45</v>
      </c>
      <c r="B22" s="53" t="s">
        <v>46</v>
      </c>
      <c r="C22" s="55">
        <v>392327.08</v>
      </c>
      <c r="D22" s="56">
        <v>458399.35</v>
      </c>
      <c r="E22" s="57">
        <f>F22-D22</f>
        <v>-188399.34999999998</v>
      </c>
      <c r="F22" s="56">
        <v>270000</v>
      </c>
      <c r="G22" s="58">
        <v>270000</v>
      </c>
      <c r="H22" s="20"/>
    </row>
    <row r="23" spans="1:13" ht="13.5" customHeight="1">
      <c r="A23" s="54" t="s">
        <v>47</v>
      </c>
      <c r="B23" s="53"/>
      <c r="C23" s="55"/>
      <c r="D23" s="56"/>
      <c r="E23" s="56"/>
      <c r="F23" s="56"/>
      <c r="G23" s="45"/>
      <c r="H23" s="20"/>
    </row>
    <row r="24" spans="1:13" ht="15.75">
      <c r="A24" s="59" t="s">
        <v>48</v>
      </c>
      <c r="B24" s="53" t="s">
        <v>49</v>
      </c>
      <c r="C24" s="55">
        <v>1763714.97</v>
      </c>
      <c r="D24" s="56">
        <v>1037027.48</v>
      </c>
      <c r="E24" s="56">
        <f>F24-D24</f>
        <v>462972.52</v>
      </c>
      <c r="F24" s="56">
        <v>1500000</v>
      </c>
      <c r="G24" s="58">
        <v>1500000</v>
      </c>
      <c r="H24" s="20"/>
      <c r="M24" s="60"/>
    </row>
    <row r="25" spans="1:13" ht="16.5" thickBot="1">
      <c r="A25" s="54" t="s">
        <v>50</v>
      </c>
      <c r="B25" s="53" t="s">
        <v>51</v>
      </c>
      <c r="C25" s="61">
        <v>4957741.92</v>
      </c>
      <c r="D25" s="62">
        <v>6048209.0300000003</v>
      </c>
      <c r="E25" s="57">
        <f>F25-D25</f>
        <v>-3548209.0300000003</v>
      </c>
      <c r="F25" s="56">
        <v>2500000</v>
      </c>
      <c r="G25" s="58">
        <v>2800000</v>
      </c>
      <c r="H25" s="20"/>
      <c r="M25" s="60"/>
    </row>
    <row r="26" spans="1:13" ht="16.5" thickBot="1">
      <c r="A26" s="52" t="s">
        <v>52</v>
      </c>
      <c r="B26" s="53"/>
      <c r="C26" s="63">
        <f>SUM(C22:C25)</f>
        <v>7113783.9699999997</v>
      </c>
      <c r="D26" s="50">
        <f>SUM(D22:D25)</f>
        <v>7543635.8600000003</v>
      </c>
      <c r="E26" s="64">
        <f>SUM(E22:E25)</f>
        <v>-3273635.8600000003</v>
      </c>
      <c r="F26" s="65">
        <f>SUM(F22:F25)</f>
        <v>4270000</v>
      </c>
      <c r="G26" s="66">
        <f>SUM(G22:G25)</f>
        <v>4570000</v>
      </c>
      <c r="H26" s="20"/>
      <c r="M26" s="60"/>
    </row>
    <row r="27" spans="1:13" ht="17.25" customHeight="1">
      <c r="A27" s="52" t="s">
        <v>53</v>
      </c>
      <c r="B27" s="67"/>
      <c r="C27" s="68"/>
      <c r="D27" s="65"/>
      <c r="E27" s="65"/>
      <c r="F27" s="65"/>
      <c r="G27" s="69"/>
      <c r="H27" s="20"/>
    </row>
    <row r="28" spans="1:13" ht="15.75">
      <c r="A28" s="52" t="s">
        <v>54</v>
      </c>
      <c r="B28" s="53"/>
      <c r="C28" s="55"/>
      <c r="D28" s="50"/>
      <c r="E28" s="50"/>
      <c r="F28" s="50"/>
      <c r="G28" s="58"/>
      <c r="H28" s="20"/>
    </row>
    <row r="29" spans="1:13" ht="15.75">
      <c r="A29" s="54" t="s">
        <v>55</v>
      </c>
      <c r="B29" s="53" t="s">
        <v>56</v>
      </c>
      <c r="C29" s="55">
        <v>739596.64</v>
      </c>
      <c r="D29" s="56">
        <v>635957.94999999995</v>
      </c>
      <c r="E29" s="70">
        <f>F29-D29</f>
        <v>-35957.949999999953</v>
      </c>
      <c r="F29" s="56">
        <v>600000</v>
      </c>
      <c r="G29" s="58">
        <v>600000</v>
      </c>
      <c r="H29" s="20"/>
    </row>
    <row r="30" spans="1:13" ht="15.75" customHeight="1">
      <c r="A30" s="54" t="s">
        <v>57</v>
      </c>
      <c r="B30" s="53" t="s">
        <v>58</v>
      </c>
      <c r="C30" s="71" t="s">
        <v>40</v>
      </c>
      <c r="D30" s="72">
        <v>1175</v>
      </c>
      <c r="E30" s="72">
        <f>F30-D30</f>
        <v>78825</v>
      </c>
      <c r="F30" s="72">
        <v>80000</v>
      </c>
      <c r="G30" s="73" t="s">
        <v>40</v>
      </c>
      <c r="H30" s="20"/>
    </row>
    <row r="31" spans="1:13" ht="15" customHeight="1">
      <c r="A31" s="54" t="s">
        <v>59</v>
      </c>
      <c r="B31" s="53" t="s">
        <v>60</v>
      </c>
      <c r="C31" s="55">
        <v>159715</v>
      </c>
      <c r="D31" s="56">
        <v>88844</v>
      </c>
      <c r="E31" s="70">
        <f>F31-D31</f>
        <v>-38844</v>
      </c>
      <c r="F31" s="56">
        <v>50000</v>
      </c>
      <c r="G31" s="58">
        <v>70000</v>
      </c>
      <c r="H31" s="20"/>
    </row>
    <row r="32" spans="1:13" ht="15" customHeight="1">
      <c r="A32" s="54" t="s">
        <v>61</v>
      </c>
      <c r="B32" s="53" t="s">
        <v>62</v>
      </c>
      <c r="C32" s="55">
        <v>14408</v>
      </c>
      <c r="D32" s="56">
        <v>11517</v>
      </c>
      <c r="E32" s="70">
        <f>F32-D32</f>
        <v>18483</v>
      </c>
      <c r="F32" s="56">
        <v>30000</v>
      </c>
      <c r="G32" s="58">
        <v>15000</v>
      </c>
      <c r="H32" s="20"/>
    </row>
    <row r="33" spans="1:8" ht="17.25" customHeight="1">
      <c r="A33" s="54" t="s">
        <v>63</v>
      </c>
      <c r="B33" s="53" t="s">
        <v>64</v>
      </c>
      <c r="C33" s="71" t="s">
        <v>40</v>
      </c>
      <c r="D33" s="56">
        <v>29891</v>
      </c>
      <c r="E33" s="70">
        <v>-29891</v>
      </c>
      <c r="F33" s="57" t="s">
        <v>40</v>
      </c>
      <c r="G33" s="74" t="s">
        <v>40</v>
      </c>
      <c r="H33" s="20"/>
    </row>
    <row r="34" spans="1:8" ht="18" customHeight="1">
      <c r="A34" s="54" t="s">
        <v>65</v>
      </c>
      <c r="B34" s="53" t="s">
        <v>64</v>
      </c>
      <c r="C34" s="55">
        <v>55492.76</v>
      </c>
      <c r="D34" s="56">
        <v>24454.91</v>
      </c>
      <c r="E34" s="56">
        <f>F34-D34</f>
        <v>25545.09</v>
      </c>
      <c r="F34" s="70">
        <v>50000</v>
      </c>
      <c r="G34" s="58">
        <v>50000</v>
      </c>
      <c r="H34" s="20"/>
    </row>
    <row r="35" spans="1:8" ht="13.5" customHeight="1">
      <c r="A35" s="54" t="s">
        <v>66</v>
      </c>
      <c r="B35" s="53"/>
      <c r="C35" s="55"/>
      <c r="D35" s="56"/>
      <c r="E35" s="56"/>
      <c r="F35" s="70"/>
      <c r="G35" s="58"/>
      <c r="H35" s="20"/>
    </row>
    <row r="36" spans="1:8" ht="16.5" customHeight="1">
      <c r="A36" s="54" t="s">
        <v>67</v>
      </c>
      <c r="B36" s="53" t="s">
        <v>68</v>
      </c>
      <c r="C36" s="55">
        <v>10737919</v>
      </c>
      <c r="D36" s="56">
        <v>4713700</v>
      </c>
      <c r="E36" s="56">
        <f>F36-D36</f>
        <v>2986300</v>
      </c>
      <c r="F36" s="70">
        <v>7700000</v>
      </c>
      <c r="G36" s="58">
        <v>8200000</v>
      </c>
      <c r="H36" s="20"/>
    </row>
    <row r="37" spans="1:8" ht="13.5" customHeight="1">
      <c r="A37" s="54" t="s">
        <v>69</v>
      </c>
      <c r="B37" s="53" t="s">
        <v>70</v>
      </c>
      <c r="C37" s="55">
        <v>2630322.2999999998</v>
      </c>
      <c r="D37" s="56">
        <v>1301827.7</v>
      </c>
      <c r="E37" s="56">
        <f>F37-D37</f>
        <v>798172.3</v>
      </c>
      <c r="F37" s="70">
        <v>2100000</v>
      </c>
      <c r="G37" s="58">
        <v>2420000</v>
      </c>
      <c r="H37" s="20"/>
    </row>
    <row r="38" spans="1:8" ht="13.5" customHeight="1">
      <c r="A38" s="54" t="s">
        <v>71</v>
      </c>
      <c r="B38" s="53" t="s">
        <v>72</v>
      </c>
      <c r="C38" s="55">
        <v>99714</v>
      </c>
      <c r="D38" s="56">
        <v>59164</v>
      </c>
      <c r="E38" s="70">
        <f>F38-D38</f>
        <v>15836</v>
      </c>
      <c r="F38" s="70">
        <v>75000</v>
      </c>
      <c r="G38" s="58">
        <v>80000</v>
      </c>
      <c r="H38" s="20"/>
    </row>
    <row r="39" spans="1:8" ht="13.5" customHeight="1">
      <c r="A39" s="54" t="s">
        <v>73</v>
      </c>
      <c r="B39" s="53" t="s">
        <v>74</v>
      </c>
      <c r="C39" s="55">
        <v>3059154.44</v>
      </c>
      <c r="D39" s="56">
        <v>1407900</v>
      </c>
      <c r="E39" s="56">
        <f>F39-D39</f>
        <v>1792100</v>
      </c>
      <c r="F39" s="70">
        <v>3200000</v>
      </c>
      <c r="G39" s="58">
        <v>3000000</v>
      </c>
      <c r="H39" s="20"/>
    </row>
    <row r="40" spans="1:8" ht="13.5" customHeight="1">
      <c r="A40" s="52" t="s">
        <v>75</v>
      </c>
      <c r="B40" s="53"/>
      <c r="C40" s="55"/>
      <c r="D40" s="56"/>
      <c r="E40" s="56"/>
      <c r="F40" s="75"/>
      <c r="G40" s="58"/>
      <c r="H40" s="20"/>
    </row>
    <row r="41" spans="1:8" ht="16.5" thickBot="1">
      <c r="A41" s="54" t="s">
        <v>76</v>
      </c>
      <c r="B41" s="53" t="s">
        <v>77</v>
      </c>
      <c r="C41" s="61">
        <v>3622093.06</v>
      </c>
      <c r="D41" s="56">
        <v>3058925.94</v>
      </c>
      <c r="E41" s="70">
        <f>F41-D41</f>
        <v>-58925.939999999944</v>
      </c>
      <c r="F41" s="70">
        <v>3000000</v>
      </c>
      <c r="G41" s="58">
        <v>3000000</v>
      </c>
      <c r="H41" s="20"/>
    </row>
    <row r="42" spans="1:8" ht="16.5" thickBot="1">
      <c r="A42" s="54" t="s">
        <v>78</v>
      </c>
      <c r="B42" s="53"/>
      <c r="C42" s="76">
        <f>SUM(C29:C41)</f>
        <v>21118415.199999999</v>
      </c>
      <c r="D42" s="77">
        <f>SUM(D29:D41)</f>
        <v>11333357.5</v>
      </c>
      <c r="E42" s="64">
        <f>SUM(E29:E41)</f>
        <v>5551642.5</v>
      </c>
      <c r="F42" s="78">
        <f>SUM(F29:F41)</f>
        <v>16885000</v>
      </c>
      <c r="G42" s="79">
        <f>SUM(G29:G41)</f>
        <v>17435000</v>
      </c>
      <c r="H42" s="20"/>
    </row>
    <row r="43" spans="1:8" ht="16.5" thickBot="1">
      <c r="A43" s="52" t="s">
        <v>79</v>
      </c>
      <c r="B43" s="53"/>
      <c r="C43" s="80">
        <f>C42+C26</f>
        <v>28232199.169999998</v>
      </c>
      <c r="D43" s="50">
        <f>D42+D26</f>
        <v>18876993.359999999</v>
      </c>
      <c r="E43" s="64">
        <f>E42+E26</f>
        <v>2278006.6399999997</v>
      </c>
      <c r="F43" s="65">
        <f>F42+F26</f>
        <v>21155000</v>
      </c>
      <c r="G43" s="66">
        <f>G42+G26</f>
        <v>22005000</v>
      </c>
      <c r="H43" s="20"/>
    </row>
    <row r="44" spans="1:8" ht="16.5" thickTop="1">
      <c r="A44" s="54" t="s">
        <v>80</v>
      </c>
      <c r="B44" s="53"/>
      <c r="C44" s="55"/>
      <c r="D44" s="81"/>
      <c r="E44" s="81"/>
      <c r="F44" s="81"/>
      <c r="G44" s="82"/>
      <c r="H44" s="20"/>
    </row>
    <row r="45" spans="1:8" ht="15.75">
      <c r="A45" s="54" t="s">
        <v>81</v>
      </c>
      <c r="B45" s="53" t="s">
        <v>82</v>
      </c>
      <c r="C45" s="55">
        <v>128838101</v>
      </c>
      <c r="D45" s="56">
        <v>68453010</v>
      </c>
      <c r="E45" s="56">
        <f>F45-D45</f>
        <v>68435363</v>
      </c>
      <c r="F45" s="58">
        <v>136888373</v>
      </c>
      <c r="G45" s="58">
        <v>162646259</v>
      </c>
      <c r="H45" s="20"/>
    </row>
    <row r="46" spans="1:8" ht="15.75">
      <c r="A46" s="54" t="s">
        <v>83</v>
      </c>
      <c r="B46" s="53"/>
      <c r="C46" s="71"/>
      <c r="D46" s="50"/>
      <c r="E46" s="50"/>
      <c r="F46" s="50"/>
      <c r="G46" s="58"/>
      <c r="H46" s="20"/>
    </row>
    <row r="47" spans="1:8" ht="16.5" thickBot="1">
      <c r="A47" s="54" t="s">
        <v>84</v>
      </c>
      <c r="B47" s="53" t="s">
        <v>85</v>
      </c>
      <c r="C47" s="71">
        <v>21753364</v>
      </c>
      <c r="D47" s="83">
        <v>42001167</v>
      </c>
      <c r="E47" s="71" t="s">
        <v>40</v>
      </c>
      <c r="F47" s="71">
        <v>42001167</v>
      </c>
      <c r="G47" s="71" t="s">
        <v>40</v>
      </c>
      <c r="H47" s="20"/>
    </row>
    <row r="48" spans="1:8" ht="16.5" thickBot="1">
      <c r="A48" s="52" t="s">
        <v>86</v>
      </c>
      <c r="B48" s="53"/>
      <c r="C48" s="84">
        <f>C47+C45</f>
        <v>150591465</v>
      </c>
      <c r="D48" s="77">
        <f>SUM(D45:D47)</f>
        <v>110454177</v>
      </c>
      <c r="E48" s="77">
        <f>E45</f>
        <v>68435363</v>
      </c>
      <c r="F48" s="85">
        <f>SUM(F45:F47)</f>
        <v>178889540</v>
      </c>
      <c r="G48" s="85">
        <f>G45</f>
        <v>162646259</v>
      </c>
      <c r="H48" s="20"/>
    </row>
    <row r="49" spans="1:8" ht="16.5" thickBot="1">
      <c r="A49" s="52" t="s">
        <v>87</v>
      </c>
      <c r="B49" s="53"/>
      <c r="C49" s="80">
        <f>C48+C43+C17</f>
        <v>203989402.54999998</v>
      </c>
      <c r="D49" s="86">
        <f>D48+D43+D17</f>
        <v>130406170.36</v>
      </c>
      <c r="E49" s="86">
        <f>E48+E43</f>
        <v>70713369.640000001</v>
      </c>
      <c r="F49" s="87">
        <f>F48+F43+F17</f>
        <v>201119540</v>
      </c>
      <c r="G49" s="87">
        <f>G43+G48</f>
        <v>184651259</v>
      </c>
      <c r="H49" s="20"/>
    </row>
    <row r="50" spans="1:8" ht="16.5" thickTop="1">
      <c r="A50" s="52" t="s">
        <v>88</v>
      </c>
      <c r="B50" s="53"/>
      <c r="C50" s="88"/>
      <c r="D50" s="50"/>
      <c r="E50" s="81"/>
      <c r="F50" s="81"/>
      <c r="G50" s="58"/>
      <c r="H50" s="20"/>
    </row>
    <row r="51" spans="1:8" ht="15.75">
      <c r="A51" s="54" t="s">
        <v>89</v>
      </c>
      <c r="B51" s="53"/>
      <c r="C51" s="55"/>
      <c r="D51" s="89"/>
      <c r="E51" s="50"/>
      <c r="F51" s="50"/>
      <c r="G51" s="58"/>
      <c r="H51" s="20"/>
    </row>
    <row r="52" spans="1:8" ht="16.5" thickBot="1">
      <c r="A52" s="54" t="s">
        <v>90</v>
      </c>
      <c r="B52" s="53" t="s">
        <v>91</v>
      </c>
      <c r="C52" s="90" t="s">
        <v>40</v>
      </c>
      <c r="D52" s="90" t="s">
        <v>40</v>
      </c>
      <c r="E52" s="71" t="s">
        <v>40</v>
      </c>
      <c r="F52" s="71" t="s">
        <v>40</v>
      </c>
      <c r="G52" s="90" t="s">
        <v>40</v>
      </c>
      <c r="H52" s="20"/>
    </row>
    <row r="53" spans="1:8" ht="16.5" thickBot="1">
      <c r="A53" s="52" t="s">
        <v>92</v>
      </c>
      <c r="B53" s="53"/>
      <c r="C53" s="71" t="s">
        <v>40</v>
      </c>
      <c r="D53" s="91" t="s">
        <v>40</v>
      </c>
      <c r="E53" s="92" t="s">
        <v>40</v>
      </c>
      <c r="F53" s="92" t="s">
        <v>40</v>
      </c>
      <c r="G53" s="71" t="s">
        <v>40</v>
      </c>
      <c r="H53" s="20"/>
    </row>
    <row r="54" spans="1:8" ht="16.5" thickBot="1">
      <c r="A54" s="52" t="s">
        <v>93</v>
      </c>
      <c r="B54" s="53"/>
      <c r="C54" s="92" t="s">
        <v>40</v>
      </c>
      <c r="D54" s="71" t="s">
        <v>40</v>
      </c>
      <c r="E54" s="92" t="s">
        <v>40</v>
      </c>
      <c r="F54" s="92" t="s">
        <v>40</v>
      </c>
      <c r="G54" s="92" t="s">
        <v>40</v>
      </c>
      <c r="H54" s="20"/>
    </row>
    <row r="55" spans="1:8" ht="16.5" thickBot="1">
      <c r="A55" s="93" t="s">
        <v>94</v>
      </c>
      <c r="B55" s="53"/>
      <c r="C55" s="80">
        <f>C49</f>
        <v>203989402.54999998</v>
      </c>
      <c r="D55" s="86">
        <f>D49</f>
        <v>130406170.36</v>
      </c>
      <c r="E55" s="86">
        <f>E49</f>
        <v>70713369.640000001</v>
      </c>
      <c r="F55" s="86">
        <f>F49</f>
        <v>201119540</v>
      </c>
      <c r="G55" s="87">
        <f>G49</f>
        <v>184651259</v>
      </c>
      <c r="H55" s="20"/>
    </row>
    <row r="56" spans="1:8" ht="16.5" thickTop="1">
      <c r="A56" s="94"/>
      <c r="B56" s="95"/>
      <c r="C56" s="96"/>
      <c r="D56" s="97"/>
      <c r="E56" s="97"/>
      <c r="F56" s="97"/>
      <c r="G56" s="98"/>
      <c r="H56" s="20"/>
    </row>
    <row r="57" spans="1:8" ht="15.75">
      <c r="A57" s="99" t="s">
        <v>21</v>
      </c>
      <c r="B57" s="99"/>
      <c r="C57" s="99"/>
      <c r="D57" s="99"/>
      <c r="E57" s="99"/>
      <c r="F57" s="99"/>
      <c r="G57" s="100" t="s">
        <v>22</v>
      </c>
      <c r="H57" s="20"/>
    </row>
    <row r="58" spans="1:8" ht="15.75">
      <c r="A58" s="352" t="s">
        <v>23</v>
      </c>
      <c r="B58" s="352"/>
      <c r="C58" s="352"/>
      <c r="D58" s="352"/>
      <c r="E58" s="352"/>
      <c r="F58" s="352"/>
      <c r="G58" s="101"/>
      <c r="H58" s="20"/>
    </row>
    <row r="59" spans="1:8" ht="15.75">
      <c r="A59" s="102" t="s">
        <v>24</v>
      </c>
      <c r="B59" s="103" t="s">
        <v>10</v>
      </c>
      <c r="C59" s="103"/>
      <c r="D59" s="100"/>
      <c r="E59" s="100"/>
      <c r="F59" s="100"/>
      <c r="G59" s="103"/>
      <c r="H59" s="20"/>
    </row>
    <row r="60" spans="1:8" ht="15.75">
      <c r="A60" s="102"/>
      <c r="B60" s="103" t="s">
        <v>26</v>
      </c>
      <c r="C60" s="103"/>
      <c r="D60" s="100"/>
      <c r="E60" s="100"/>
      <c r="F60" s="100"/>
      <c r="G60" s="103"/>
      <c r="H60" s="20"/>
    </row>
    <row r="61" spans="1:8" ht="15.75">
      <c r="A61" s="104"/>
      <c r="B61" s="105"/>
      <c r="C61" s="106" t="s">
        <v>27</v>
      </c>
      <c r="D61" s="353" t="s">
        <v>28</v>
      </c>
      <c r="E61" s="354"/>
      <c r="F61" s="355"/>
      <c r="G61" s="105" t="s">
        <v>29</v>
      </c>
      <c r="H61" s="20"/>
    </row>
    <row r="62" spans="1:8" ht="15.75">
      <c r="A62" s="107" t="s">
        <v>30</v>
      </c>
      <c r="B62" s="108" t="s">
        <v>31</v>
      </c>
      <c r="C62" s="109" t="s">
        <v>32</v>
      </c>
      <c r="D62" s="110" t="s">
        <v>33</v>
      </c>
      <c r="E62" s="110" t="s">
        <v>34</v>
      </c>
      <c r="F62" s="110" t="s">
        <v>35</v>
      </c>
      <c r="G62" s="111" t="s">
        <v>36</v>
      </c>
      <c r="H62" s="20"/>
    </row>
    <row r="63" spans="1:8" ht="15.75">
      <c r="A63" s="107"/>
      <c r="B63" s="108"/>
      <c r="C63" s="105">
        <v>2023</v>
      </c>
      <c r="D63" s="110"/>
      <c r="E63" s="112">
        <v>2024</v>
      </c>
      <c r="F63" s="110"/>
      <c r="G63" s="108">
        <v>2025</v>
      </c>
      <c r="H63" s="20"/>
    </row>
    <row r="64" spans="1:8" ht="15.75">
      <c r="A64" s="111">
        <v>1</v>
      </c>
      <c r="B64" s="108">
        <v>2</v>
      </c>
      <c r="C64" s="110">
        <v>3</v>
      </c>
      <c r="D64" s="110" t="s">
        <v>37</v>
      </c>
      <c r="E64" s="110" t="s">
        <v>38</v>
      </c>
      <c r="F64" s="110">
        <v>6</v>
      </c>
      <c r="G64" s="110">
        <v>7</v>
      </c>
      <c r="H64" s="20"/>
    </row>
    <row r="65" spans="1:8" ht="15.75">
      <c r="A65" s="113" t="s">
        <v>95</v>
      </c>
      <c r="B65" s="114"/>
      <c r="C65" s="115"/>
      <c r="D65" s="116"/>
      <c r="E65" s="116"/>
      <c r="F65" s="117"/>
      <c r="G65" s="118"/>
      <c r="H65" s="20"/>
    </row>
    <row r="66" spans="1:8" ht="15.75">
      <c r="A66" s="113" t="s">
        <v>96</v>
      </c>
      <c r="B66" s="119"/>
      <c r="C66" s="115"/>
      <c r="D66" s="116"/>
      <c r="E66" s="116"/>
      <c r="F66" s="120"/>
      <c r="G66" s="118"/>
      <c r="H66" s="20"/>
    </row>
    <row r="67" spans="1:8" ht="15.75">
      <c r="A67" s="121" t="s">
        <v>97</v>
      </c>
      <c r="B67" s="119" t="s">
        <v>98</v>
      </c>
      <c r="C67" s="115">
        <v>35368131.369999997</v>
      </c>
      <c r="D67" s="122">
        <v>18113437.960000001</v>
      </c>
      <c r="E67" s="123">
        <f t="shared" ref="E67:E75" si="0">F67-D67</f>
        <v>20213758.039999999</v>
      </c>
      <c r="F67" s="123">
        <v>38327196</v>
      </c>
      <c r="G67" s="118">
        <v>42493503</v>
      </c>
      <c r="H67" s="20"/>
    </row>
    <row r="68" spans="1:8" ht="15.75">
      <c r="A68" s="121" t="s">
        <v>99</v>
      </c>
      <c r="B68" s="119" t="s">
        <v>100</v>
      </c>
      <c r="C68" s="115">
        <v>668260</v>
      </c>
      <c r="D68" s="122">
        <v>403750</v>
      </c>
      <c r="E68" s="123">
        <f t="shared" si="0"/>
        <v>867110</v>
      </c>
      <c r="F68" s="123">
        <v>1270860</v>
      </c>
      <c r="G68" s="118">
        <v>1231600</v>
      </c>
      <c r="H68" s="20"/>
    </row>
    <row r="69" spans="1:8" ht="15.75">
      <c r="A69" s="124" t="s">
        <v>101</v>
      </c>
      <c r="B69" s="119" t="s">
        <v>102</v>
      </c>
      <c r="C69" s="115">
        <v>2347727.27</v>
      </c>
      <c r="D69" s="122">
        <v>1174090</v>
      </c>
      <c r="E69" s="123">
        <f t="shared" si="0"/>
        <v>1393910</v>
      </c>
      <c r="F69" s="123">
        <v>2568000</v>
      </c>
      <c r="G69" s="118">
        <v>2524000</v>
      </c>
      <c r="H69" s="20"/>
    </row>
    <row r="70" spans="1:8" ht="15.75">
      <c r="A70" s="124" t="s">
        <v>103</v>
      </c>
      <c r="B70" s="119" t="s">
        <v>104</v>
      </c>
      <c r="C70" s="115">
        <v>1635075</v>
      </c>
      <c r="D70" s="122">
        <v>800662.5</v>
      </c>
      <c r="E70" s="123">
        <f t="shared" si="0"/>
        <v>841837.5</v>
      </c>
      <c r="F70" s="123">
        <v>1642500</v>
      </c>
      <c r="G70" s="118">
        <v>1982400</v>
      </c>
      <c r="H70" s="20"/>
    </row>
    <row r="71" spans="1:8" ht="15.75">
      <c r="A71" s="124" t="s">
        <v>105</v>
      </c>
      <c r="B71" s="119" t="s">
        <v>106</v>
      </c>
      <c r="C71" s="115">
        <v>1635075</v>
      </c>
      <c r="D71" s="122">
        <v>800662.5</v>
      </c>
      <c r="E71" s="115">
        <f t="shared" si="0"/>
        <v>841837.5</v>
      </c>
      <c r="F71" s="115">
        <v>1642500</v>
      </c>
      <c r="G71" s="125">
        <v>1982400</v>
      </c>
      <c r="H71" s="20"/>
    </row>
    <row r="72" spans="1:8" ht="15.75">
      <c r="A72" s="121" t="s">
        <v>107</v>
      </c>
      <c r="B72" s="126" t="s">
        <v>108</v>
      </c>
      <c r="C72" s="127">
        <v>582000</v>
      </c>
      <c r="D72" s="128">
        <v>582000</v>
      </c>
      <c r="E72" s="127">
        <f t="shared" si="0"/>
        <v>48000</v>
      </c>
      <c r="F72" s="127">
        <v>630000</v>
      </c>
      <c r="G72" s="129">
        <v>735000</v>
      </c>
      <c r="H72" s="20"/>
    </row>
    <row r="73" spans="1:8" ht="15.75">
      <c r="A73" s="121" t="s">
        <v>109</v>
      </c>
      <c r="B73" s="126" t="s">
        <v>110</v>
      </c>
      <c r="C73" s="128">
        <v>42000</v>
      </c>
      <c r="D73" s="128">
        <v>48000</v>
      </c>
      <c r="E73" s="127">
        <f t="shared" si="0"/>
        <v>30000</v>
      </c>
      <c r="F73" s="127">
        <v>78000</v>
      </c>
      <c r="G73" s="129">
        <v>70000</v>
      </c>
      <c r="H73" s="20"/>
    </row>
    <row r="74" spans="1:8" ht="15.75">
      <c r="A74" s="121" t="s">
        <v>111</v>
      </c>
      <c r="B74" s="126" t="s">
        <v>112</v>
      </c>
      <c r="C74" s="127">
        <v>300600</v>
      </c>
      <c r="D74" s="128">
        <v>137100</v>
      </c>
      <c r="E74" s="127">
        <f t="shared" si="0"/>
        <v>176100</v>
      </c>
      <c r="F74" s="127">
        <v>313200</v>
      </c>
      <c r="G74" s="129">
        <v>313200</v>
      </c>
      <c r="H74" s="20"/>
    </row>
    <row r="75" spans="1:8" ht="15.75">
      <c r="A75" s="121" t="s">
        <v>113</v>
      </c>
      <c r="B75" s="126" t="s">
        <v>114</v>
      </c>
      <c r="C75" s="127">
        <v>584699.6</v>
      </c>
      <c r="D75" s="128">
        <v>270545.45</v>
      </c>
      <c r="E75" s="127">
        <f t="shared" si="0"/>
        <v>377454.55</v>
      </c>
      <c r="F75" s="127">
        <v>648000</v>
      </c>
      <c r="G75" s="129">
        <v>762797</v>
      </c>
      <c r="H75" s="20"/>
    </row>
    <row r="76" spans="1:8" ht="15.75">
      <c r="A76" s="121" t="s">
        <v>115</v>
      </c>
      <c r="B76" s="126" t="s">
        <v>116</v>
      </c>
      <c r="C76" s="130" t="s">
        <v>40</v>
      </c>
      <c r="D76" s="131" t="s">
        <v>40</v>
      </c>
      <c r="E76" s="130">
        <f>F76</f>
        <v>19611</v>
      </c>
      <c r="F76" s="127">
        <v>19611</v>
      </c>
      <c r="G76" s="129">
        <v>19990</v>
      </c>
      <c r="H76" s="20"/>
    </row>
    <row r="77" spans="1:8" ht="15.75">
      <c r="A77" s="121" t="s">
        <v>117</v>
      </c>
      <c r="B77" s="126" t="s">
        <v>118</v>
      </c>
      <c r="C77" s="127">
        <v>530000</v>
      </c>
      <c r="D77" s="131" t="s">
        <v>40</v>
      </c>
      <c r="E77" s="130">
        <v>575000</v>
      </c>
      <c r="F77" s="127">
        <v>575000</v>
      </c>
      <c r="G77" s="129">
        <v>575000</v>
      </c>
      <c r="H77" s="20"/>
    </row>
    <row r="78" spans="1:8" ht="15.75">
      <c r="A78" s="121" t="s">
        <v>119</v>
      </c>
      <c r="B78" s="126" t="s">
        <v>120</v>
      </c>
      <c r="C78" s="130">
        <v>96000</v>
      </c>
      <c r="D78" s="130">
        <v>129000</v>
      </c>
      <c r="E78" s="130">
        <f>F78-D78</f>
        <v>207000</v>
      </c>
      <c r="F78" s="130">
        <v>336000</v>
      </c>
      <c r="G78" s="129">
        <v>412000</v>
      </c>
      <c r="H78" s="20"/>
    </row>
    <row r="79" spans="1:8" ht="15.75">
      <c r="A79" s="121" t="s">
        <v>121</v>
      </c>
      <c r="B79" s="126" t="s">
        <v>122</v>
      </c>
      <c r="C79" s="130">
        <v>55000</v>
      </c>
      <c r="D79" s="131" t="s">
        <v>40</v>
      </c>
      <c r="E79" s="130">
        <v>35000</v>
      </c>
      <c r="F79" s="130">
        <v>35000</v>
      </c>
      <c r="G79" s="129">
        <v>35000</v>
      </c>
      <c r="H79" s="20"/>
    </row>
    <row r="80" spans="1:8" ht="15.75">
      <c r="A80" s="121" t="s">
        <v>123</v>
      </c>
      <c r="B80" s="126" t="s">
        <v>124</v>
      </c>
      <c r="C80" s="127">
        <v>3096766</v>
      </c>
      <c r="D80" s="131" t="s">
        <v>40</v>
      </c>
      <c r="E80" s="130">
        <f>F80</f>
        <v>3282389</v>
      </c>
      <c r="F80" s="127">
        <v>3282389</v>
      </c>
      <c r="G80" s="129">
        <v>3617246</v>
      </c>
      <c r="H80" s="20"/>
    </row>
    <row r="81" spans="1:9" ht="15.75">
      <c r="A81" s="121" t="s">
        <v>125</v>
      </c>
      <c r="B81" s="126" t="s">
        <v>126</v>
      </c>
      <c r="C81" s="127">
        <v>534000</v>
      </c>
      <c r="D81" s="131" t="s">
        <v>40</v>
      </c>
      <c r="E81" s="130">
        <f>F81</f>
        <v>575000</v>
      </c>
      <c r="F81" s="127">
        <v>575000</v>
      </c>
      <c r="G81" s="129">
        <v>575000</v>
      </c>
      <c r="H81" s="20"/>
    </row>
    <row r="82" spans="1:9" ht="15.75">
      <c r="A82" s="121" t="s">
        <v>127</v>
      </c>
      <c r="B82" s="126" t="s">
        <v>128</v>
      </c>
      <c r="C82" s="127">
        <v>2937222</v>
      </c>
      <c r="D82" s="128">
        <v>3064712</v>
      </c>
      <c r="E82" s="127">
        <f>F82-D82</f>
        <v>217677</v>
      </c>
      <c r="F82" s="127">
        <v>3282389</v>
      </c>
      <c r="G82" s="129">
        <v>3617246</v>
      </c>
      <c r="H82" s="20"/>
    </row>
    <row r="83" spans="1:9" ht="15.75">
      <c r="A83" s="121" t="s">
        <v>129</v>
      </c>
      <c r="B83" s="126" t="s">
        <v>130</v>
      </c>
      <c r="C83" s="127"/>
      <c r="D83" s="128"/>
      <c r="E83" s="127"/>
      <c r="F83" s="127"/>
      <c r="G83" s="129">
        <v>735000</v>
      </c>
      <c r="H83" s="20"/>
    </row>
    <row r="84" spans="1:9" ht="15.75">
      <c r="A84" s="121" t="s">
        <v>131</v>
      </c>
      <c r="B84" s="126" t="s">
        <v>132</v>
      </c>
      <c r="C84" s="127">
        <v>4136566.18</v>
      </c>
      <c r="D84" s="128">
        <v>2118931.17</v>
      </c>
      <c r="E84" s="127">
        <f>F84-D84</f>
        <v>2480219.83</v>
      </c>
      <c r="F84" s="127">
        <v>4599151</v>
      </c>
      <c r="G84" s="129">
        <v>5099217</v>
      </c>
      <c r="H84" s="20"/>
    </row>
    <row r="85" spans="1:9" ht="15.75">
      <c r="A85" s="121" t="s">
        <v>133</v>
      </c>
      <c r="B85" s="126" t="s">
        <v>134</v>
      </c>
      <c r="C85" s="127">
        <v>123989.6</v>
      </c>
      <c r="D85" s="128">
        <v>116109.63</v>
      </c>
      <c r="E85" s="127">
        <f>F85-D85</f>
        <v>654056.37</v>
      </c>
      <c r="F85" s="127">
        <v>770166</v>
      </c>
      <c r="G85" s="129">
        <v>859466</v>
      </c>
      <c r="H85" s="20"/>
    </row>
    <row r="86" spans="1:9" ht="15.75">
      <c r="A86" s="121" t="s">
        <v>135</v>
      </c>
      <c r="B86" s="132" t="s">
        <v>136</v>
      </c>
      <c r="C86" s="133">
        <v>698599.76</v>
      </c>
      <c r="D86" s="134">
        <v>483506.89</v>
      </c>
      <c r="E86" s="133">
        <f>F86-D86</f>
        <v>1432854.1099999999</v>
      </c>
      <c r="F86" s="133">
        <v>1916361</v>
      </c>
      <c r="G86" s="129">
        <v>2124872</v>
      </c>
      <c r="H86" s="20"/>
    </row>
    <row r="87" spans="1:9" ht="15.75">
      <c r="A87" s="121" t="s">
        <v>137</v>
      </c>
      <c r="B87" s="126" t="s">
        <v>138</v>
      </c>
      <c r="C87" s="127">
        <v>117460.66</v>
      </c>
      <c r="D87" s="134">
        <v>58254.76</v>
      </c>
      <c r="E87" s="127">
        <f>F87-D87</f>
        <v>325019.24</v>
      </c>
      <c r="F87" s="135">
        <v>383274</v>
      </c>
      <c r="G87" s="129">
        <v>424942</v>
      </c>
      <c r="H87" s="20"/>
    </row>
    <row r="88" spans="1:9" ht="15.75">
      <c r="A88" s="113" t="s">
        <v>11</v>
      </c>
      <c r="B88" s="126"/>
      <c r="C88" s="136"/>
      <c r="D88" s="137"/>
      <c r="E88" s="138"/>
      <c r="F88" s="135"/>
      <c r="G88" s="129" t="s">
        <v>139</v>
      </c>
      <c r="H88" s="20"/>
    </row>
    <row r="89" spans="1:9" ht="15.75">
      <c r="A89" s="139" t="s">
        <v>140</v>
      </c>
      <c r="B89" s="126" t="s">
        <v>141</v>
      </c>
      <c r="C89" s="127">
        <v>2413434.41</v>
      </c>
      <c r="D89" s="134">
        <v>932923.64</v>
      </c>
      <c r="E89" s="127">
        <f>F89-D89</f>
        <v>1827076.3599999999</v>
      </c>
      <c r="F89" s="135">
        <v>2760000</v>
      </c>
      <c r="G89" s="129">
        <v>3090000</v>
      </c>
      <c r="H89" s="20"/>
      <c r="I89" s="21" t="s">
        <v>142</v>
      </c>
    </row>
    <row r="90" spans="1:9" ht="15.75">
      <c r="A90" s="139" t="s">
        <v>143</v>
      </c>
      <c r="B90" s="126" t="s">
        <v>144</v>
      </c>
      <c r="C90" s="130">
        <v>55336</v>
      </c>
      <c r="D90" s="130" t="s">
        <v>40</v>
      </c>
      <c r="E90" s="130">
        <v>60000</v>
      </c>
      <c r="F90" s="135">
        <v>60000</v>
      </c>
      <c r="G90" s="129">
        <v>60000</v>
      </c>
      <c r="H90" s="20"/>
    </row>
    <row r="91" spans="1:9" ht="15.75">
      <c r="A91" s="139" t="s">
        <v>145</v>
      </c>
      <c r="B91" s="126" t="s">
        <v>146</v>
      </c>
      <c r="C91" s="127">
        <v>1920846.51</v>
      </c>
      <c r="D91" s="133">
        <v>1323510.8999999999</v>
      </c>
      <c r="E91" s="127">
        <f t="shared" ref="E91:E96" si="1">F91-D91</f>
        <v>249639.10000000009</v>
      </c>
      <c r="F91" s="135">
        <v>1573150</v>
      </c>
      <c r="G91" s="129">
        <v>1750000</v>
      </c>
      <c r="H91" s="20"/>
    </row>
    <row r="92" spans="1:9" ht="15.75">
      <c r="A92" s="121" t="s">
        <v>147</v>
      </c>
      <c r="B92" s="126" t="s">
        <v>148</v>
      </c>
      <c r="C92" s="127">
        <v>182000</v>
      </c>
      <c r="D92" s="133">
        <v>42000</v>
      </c>
      <c r="E92" s="127">
        <f t="shared" si="1"/>
        <v>198000</v>
      </c>
      <c r="F92" s="135">
        <v>240000</v>
      </c>
      <c r="G92" s="129">
        <v>230000</v>
      </c>
      <c r="H92" s="20"/>
    </row>
    <row r="93" spans="1:9" ht="15.75">
      <c r="A93" s="121" t="s">
        <v>149</v>
      </c>
      <c r="B93" s="126" t="s">
        <v>150</v>
      </c>
      <c r="C93" s="130" t="s">
        <v>40</v>
      </c>
      <c r="D93" s="130">
        <v>48300</v>
      </c>
      <c r="E93" s="130">
        <f t="shared" si="1"/>
        <v>76700</v>
      </c>
      <c r="F93" s="135">
        <v>125000</v>
      </c>
      <c r="G93" s="129">
        <v>125000</v>
      </c>
      <c r="H93" s="20"/>
    </row>
    <row r="94" spans="1:9" ht="15.75">
      <c r="A94" s="121" t="s">
        <v>151</v>
      </c>
      <c r="B94" s="126" t="s">
        <v>152</v>
      </c>
      <c r="C94" s="130" t="s">
        <v>40</v>
      </c>
      <c r="D94" s="140">
        <v>14000</v>
      </c>
      <c r="E94" s="130">
        <f t="shared" si="1"/>
        <v>586000</v>
      </c>
      <c r="F94" s="135">
        <v>600000</v>
      </c>
      <c r="G94" s="129">
        <v>600000</v>
      </c>
      <c r="H94" s="20"/>
    </row>
    <row r="95" spans="1:9" ht="15.75">
      <c r="A95" s="121" t="s">
        <v>153</v>
      </c>
      <c r="B95" s="126" t="s">
        <v>154</v>
      </c>
      <c r="C95" s="130">
        <v>529863.53</v>
      </c>
      <c r="D95" s="140">
        <v>114163</v>
      </c>
      <c r="E95" s="130">
        <f t="shared" si="1"/>
        <v>1185837</v>
      </c>
      <c r="F95" s="141">
        <v>1300000</v>
      </c>
      <c r="G95" s="129">
        <v>2000000</v>
      </c>
      <c r="H95" s="20"/>
    </row>
    <row r="96" spans="1:9" ht="15.75">
      <c r="A96" s="121" t="s">
        <v>155</v>
      </c>
      <c r="B96" s="126" t="s">
        <v>156</v>
      </c>
      <c r="C96" s="130" t="s">
        <v>40</v>
      </c>
      <c r="D96" s="133">
        <v>14400</v>
      </c>
      <c r="E96" s="127">
        <f t="shared" si="1"/>
        <v>185600</v>
      </c>
      <c r="F96" s="135">
        <v>200000</v>
      </c>
      <c r="G96" s="129">
        <v>200000</v>
      </c>
      <c r="H96" s="20"/>
    </row>
    <row r="97" spans="1:8" ht="15.75">
      <c r="A97" s="121" t="s">
        <v>157</v>
      </c>
      <c r="B97" s="126" t="s">
        <v>158</v>
      </c>
      <c r="C97" s="130" t="s">
        <v>40</v>
      </c>
      <c r="D97" s="130" t="s">
        <v>40</v>
      </c>
      <c r="E97" s="130">
        <f>F97</f>
        <v>600000</v>
      </c>
      <c r="F97" s="141">
        <v>600000</v>
      </c>
      <c r="G97" s="129">
        <v>100000</v>
      </c>
      <c r="H97" s="20"/>
    </row>
    <row r="98" spans="1:8" ht="15.75">
      <c r="A98" s="121" t="s">
        <v>159</v>
      </c>
      <c r="B98" s="126" t="s">
        <v>160</v>
      </c>
      <c r="C98" s="127">
        <v>1667942.57</v>
      </c>
      <c r="D98" s="133">
        <v>978461.46</v>
      </c>
      <c r="E98" s="127">
        <f>F98-D98</f>
        <v>521538.54000000004</v>
      </c>
      <c r="F98" s="135">
        <v>1500000</v>
      </c>
      <c r="G98" s="129">
        <v>2500000</v>
      </c>
      <c r="H98" s="20"/>
    </row>
    <row r="99" spans="1:8" ht="15.75">
      <c r="A99" s="121" t="s">
        <v>161</v>
      </c>
      <c r="B99" s="126" t="s">
        <v>162</v>
      </c>
      <c r="C99" s="127">
        <v>537529.62</v>
      </c>
      <c r="D99" s="133">
        <v>46576</v>
      </c>
      <c r="E99" s="127">
        <f>F99-D99</f>
        <v>453424</v>
      </c>
      <c r="F99" s="135">
        <v>500000</v>
      </c>
      <c r="G99" s="129">
        <v>1000000</v>
      </c>
      <c r="H99" s="20"/>
    </row>
    <row r="100" spans="1:8" ht="15.75">
      <c r="A100" s="121" t="s">
        <v>163</v>
      </c>
      <c r="B100" s="126" t="s">
        <v>164</v>
      </c>
      <c r="C100" s="130" t="s">
        <v>40</v>
      </c>
      <c r="D100" s="142" t="s">
        <v>40</v>
      </c>
      <c r="E100" s="130">
        <v>2000000</v>
      </c>
      <c r="F100" s="135">
        <v>2000000</v>
      </c>
      <c r="G100" s="129">
        <v>2000000</v>
      </c>
      <c r="H100" s="20"/>
    </row>
    <row r="101" spans="1:8" ht="15.75">
      <c r="A101" s="121" t="s">
        <v>165</v>
      </c>
      <c r="B101" s="126" t="s">
        <v>166</v>
      </c>
      <c r="C101" s="127">
        <v>538497</v>
      </c>
      <c r="D101" s="140">
        <v>1238744.5</v>
      </c>
      <c r="E101" s="130">
        <f>F101-D101</f>
        <v>828255.5</v>
      </c>
      <c r="F101" s="141">
        <v>2067000</v>
      </c>
      <c r="G101" s="129">
        <v>2664477</v>
      </c>
      <c r="H101" s="20"/>
    </row>
    <row r="102" spans="1:8" ht="15.75">
      <c r="A102" s="121" t="s">
        <v>167</v>
      </c>
      <c r="B102" s="126" t="s">
        <v>166</v>
      </c>
      <c r="C102" s="130" t="s">
        <v>40</v>
      </c>
      <c r="D102" s="133">
        <v>53836</v>
      </c>
      <c r="E102" s="127">
        <f>F102-D102</f>
        <v>46164</v>
      </c>
      <c r="F102" s="135">
        <v>100000</v>
      </c>
      <c r="G102" s="129">
        <v>100000</v>
      </c>
      <c r="H102" s="20"/>
    </row>
    <row r="103" spans="1:8" ht="15.75">
      <c r="A103" s="121" t="s">
        <v>168</v>
      </c>
      <c r="B103" s="126" t="s">
        <v>169</v>
      </c>
      <c r="C103" s="127">
        <v>56345</v>
      </c>
      <c r="D103" s="143">
        <v>38290.46</v>
      </c>
      <c r="E103" s="127">
        <f>F103-D103</f>
        <v>346709.54</v>
      </c>
      <c r="F103" s="135">
        <v>385000</v>
      </c>
      <c r="G103" s="144">
        <v>355000</v>
      </c>
      <c r="H103" s="20"/>
    </row>
    <row r="104" spans="1:8" ht="15.75">
      <c r="A104" s="145"/>
      <c r="B104" s="146"/>
      <c r="C104" s="147"/>
      <c r="D104" s="135"/>
      <c r="E104" s="147"/>
      <c r="F104" s="147"/>
      <c r="G104" s="148"/>
      <c r="H104" s="20"/>
    </row>
    <row r="105" spans="1:8" ht="15.75">
      <c r="A105" s="99" t="s">
        <v>21</v>
      </c>
      <c r="B105" s="99"/>
      <c r="C105" s="99"/>
      <c r="D105" s="99"/>
      <c r="E105" s="99"/>
      <c r="F105" s="99"/>
      <c r="G105" s="100" t="s">
        <v>22</v>
      </c>
      <c r="H105" s="20"/>
    </row>
    <row r="106" spans="1:8" ht="15.75">
      <c r="A106" s="352" t="s">
        <v>23</v>
      </c>
      <c r="B106" s="352"/>
      <c r="C106" s="352"/>
      <c r="D106" s="352"/>
      <c r="E106" s="352"/>
      <c r="F106" s="352"/>
      <c r="G106" s="101"/>
      <c r="H106" s="20"/>
    </row>
    <row r="107" spans="1:8" ht="15.75">
      <c r="A107" s="102" t="s">
        <v>24</v>
      </c>
      <c r="B107" s="103" t="s">
        <v>10</v>
      </c>
      <c r="C107" s="103"/>
      <c r="D107" s="100"/>
      <c r="E107" s="100"/>
      <c r="F107" s="100"/>
      <c r="G107" s="103"/>
      <c r="H107" s="20"/>
    </row>
    <row r="108" spans="1:8" ht="15.75">
      <c r="A108" s="102"/>
      <c r="B108" s="103" t="s">
        <v>26</v>
      </c>
      <c r="C108" s="103"/>
      <c r="D108" s="100"/>
      <c r="E108" s="100"/>
      <c r="F108" s="100"/>
      <c r="G108" s="103"/>
      <c r="H108" s="20"/>
    </row>
    <row r="109" spans="1:8" ht="15.75">
      <c r="A109" s="104"/>
      <c r="B109" s="105"/>
      <c r="C109" s="106" t="s">
        <v>27</v>
      </c>
      <c r="D109" s="353" t="s">
        <v>170</v>
      </c>
      <c r="E109" s="354"/>
      <c r="F109" s="355"/>
      <c r="G109" s="105" t="s">
        <v>29</v>
      </c>
      <c r="H109" s="20"/>
    </row>
    <row r="110" spans="1:8" ht="15.75">
      <c r="A110" s="107" t="s">
        <v>30</v>
      </c>
      <c r="B110" s="108" t="s">
        <v>31</v>
      </c>
      <c r="C110" s="109" t="s">
        <v>32</v>
      </c>
      <c r="D110" s="110" t="s">
        <v>33</v>
      </c>
      <c r="E110" s="110" t="s">
        <v>34</v>
      </c>
      <c r="F110" s="110" t="s">
        <v>35</v>
      </c>
      <c r="G110" s="111" t="s">
        <v>36</v>
      </c>
      <c r="H110" s="20"/>
    </row>
    <row r="111" spans="1:8" ht="15.75">
      <c r="A111" s="107"/>
      <c r="B111" s="108"/>
      <c r="C111" s="105">
        <v>2022</v>
      </c>
      <c r="D111" s="110"/>
      <c r="E111" s="112">
        <v>2023</v>
      </c>
      <c r="F111" s="110"/>
      <c r="G111" s="108">
        <v>2024</v>
      </c>
      <c r="H111" s="20"/>
    </row>
    <row r="112" spans="1:8" ht="15.75">
      <c r="A112" s="111">
        <v>1</v>
      </c>
      <c r="B112" s="111">
        <v>2</v>
      </c>
      <c r="C112" s="110">
        <v>3</v>
      </c>
      <c r="D112" s="110" t="s">
        <v>37</v>
      </c>
      <c r="E112" s="110" t="s">
        <v>38</v>
      </c>
      <c r="F112" s="110">
        <v>6</v>
      </c>
      <c r="G112" s="110">
        <v>7</v>
      </c>
      <c r="H112" s="20"/>
    </row>
    <row r="113" spans="1:8" ht="15.75">
      <c r="A113" s="121" t="s">
        <v>171</v>
      </c>
      <c r="B113" s="126" t="s">
        <v>172</v>
      </c>
      <c r="C113" s="127">
        <v>3934907.93</v>
      </c>
      <c r="D113" s="133">
        <v>1659186.54</v>
      </c>
      <c r="E113" s="127">
        <f>F113-D113</f>
        <v>3104384.46</v>
      </c>
      <c r="F113" s="127">
        <v>4763571</v>
      </c>
      <c r="G113" s="128">
        <v>5348571</v>
      </c>
      <c r="H113" s="20"/>
    </row>
    <row r="114" spans="1:8" ht="15.75">
      <c r="A114" s="121" t="s">
        <v>173</v>
      </c>
      <c r="B114" s="126" t="s">
        <v>174</v>
      </c>
      <c r="C114" s="133">
        <v>758328.92</v>
      </c>
      <c r="D114" s="133">
        <v>285382.33</v>
      </c>
      <c r="E114" s="127">
        <f>F114-D114</f>
        <v>597617.66999999993</v>
      </c>
      <c r="F114" s="127">
        <v>883000</v>
      </c>
      <c r="G114" s="128">
        <v>896000</v>
      </c>
      <c r="H114" s="20"/>
    </row>
    <row r="115" spans="1:8" ht="15.75">
      <c r="A115" s="121" t="s">
        <v>175</v>
      </c>
      <c r="B115" s="119" t="s">
        <v>176</v>
      </c>
      <c r="C115" s="149" t="s">
        <v>40</v>
      </c>
      <c r="D115" s="150" t="s">
        <v>40</v>
      </c>
      <c r="E115" s="123">
        <f>F115</f>
        <v>36392</v>
      </c>
      <c r="F115" s="151">
        <v>36392</v>
      </c>
      <c r="G115" s="118">
        <v>35274</v>
      </c>
      <c r="H115" s="20"/>
    </row>
    <row r="116" spans="1:8" ht="15.75">
      <c r="A116" s="121" t="s">
        <v>177</v>
      </c>
      <c r="B116" s="119" t="s">
        <v>178</v>
      </c>
      <c r="C116" s="149" t="s">
        <v>40</v>
      </c>
      <c r="D116" s="149" t="s">
        <v>40</v>
      </c>
      <c r="E116" s="149" t="s">
        <v>40</v>
      </c>
      <c r="F116" s="152" t="s">
        <v>40</v>
      </c>
      <c r="G116" s="118">
        <v>75000</v>
      </c>
      <c r="H116" s="20"/>
    </row>
    <row r="117" spans="1:8" ht="15.75">
      <c r="A117" s="121" t="s">
        <v>179</v>
      </c>
      <c r="B117" s="119" t="s">
        <v>180</v>
      </c>
      <c r="C117" s="115">
        <v>117606.43</v>
      </c>
      <c r="D117" s="123">
        <v>105534</v>
      </c>
      <c r="E117" s="153">
        <f t="shared" ref="E117:E123" si="2">F117-D117</f>
        <v>64466</v>
      </c>
      <c r="F117" s="153">
        <v>170000</v>
      </c>
      <c r="G117" s="118">
        <v>660000</v>
      </c>
      <c r="H117" s="20"/>
    </row>
    <row r="118" spans="1:8" ht="15.75">
      <c r="A118" s="121" t="s">
        <v>181</v>
      </c>
      <c r="B118" s="119" t="s">
        <v>182</v>
      </c>
      <c r="C118" s="115">
        <v>307379.65999999997</v>
      </c>
      <c r="D118" s="123">
        <v>262042.64</v>
      </c>
      <c r="E118" s="123">
        <f t="shared" si="2"/>
        <v>197957.36</v>
      </c>
      <c r="F118" s="154">
        <v>460000</v>
      </c>
      <c r="G118" s="118">
        <v>460000</v>
      </c>
      <c r="H118" s="20"/>
    </row>
    <row r="119" spans="1:8" ht="15.75">
      <c r="A119" s="121" t="s">
        <v>183</v>
      </c>
      <c r="B119" s="119" t="s">
        <v>184</v>
      </c>
      <c r="C119" s="115">
        <v>237064.54</v>
      </c>
      <c r="D119" s="123">
        <v>143759</v>
      </c>
      <c r="E119" s="123">
        <f t="shared" si="2"/>
        <v>744741</v>
      </c>
      <c r="F119" s="154">
        <v>888500</v>
      </c>
      <c r="G119" s="118">
        <v>718000</v>
      </c>
      <c r="H119" s="20"/>
    </row>
    <row r="120" spans="1:8" ht="15.75">
      <c r="A120" s="124" t="s">
        <v>185</v>
      </c>
      <c r="B120" s="119" t="s">
        <v>186</v>
      </c>
      <c r="C120" s="149" t="s">
        <v>40</v>
      </c>
      <c r="D120" s="150">
        <v>1070197.8600000001</v>
      </c>
      <c r="E120" s="150">
        <f t="shared" si="2"/>
        <v>509802.1399999999</v>
      </c>
      <c r="F120" s="153">
        <v>1580000</v>
      </c>
      <c r="G120" s="118">
        <v>1880000</v>
      </c>
      <c r="H120" s="20"/>
    </row>
    <row r="121" spans="1:8" ht="15.75">
      <c r="A121" s="124" t="s">
        <v>187</v>
      </c>
      <c r="B121" s="119" t="s">
        <v>188</v>
      </c>
      <c r="C121" s="149">
        <v>760504.27</v>
      </c>
      <c r="D121" s="150">
        <v>548074.4</v>
      </c>
      <c r="E121" s="150">
        <f t="shared" si="2"/>
        <v>828925.6</v>
      </c>
      <c r="F121" s="153">
        <v>1377000</v>
      </c>
      <c r="G121" s="118">
        <v>1342000</v>
      </c>
      <c r="H121" s="20"/>
    </row>
    <row r="122" spans="1:8" ht="15.75">
      <c r="A122" s="124" t="s">
        <v>189</v>
      </c>
      <c r="B122" s="119" t="s">
        <v>190</v>
      </c>
      <c r="C122" s="149">
        <v>200000</v>
      </c>
      <c r="D122" s="150">
        <v>30000</v>
      </c>
      <c r="E122" s="150">
        <f t="shared" si="2"/>
        <v>370000</v>
      </c>
      <c r="F122" s="153">
        <v>400000</v>
      </c>
      <c r="G122" s="125">
        <v>400000</v>
      </c>
      <c r="H122" s="20"/>
    </row>
    <row r="123" spans="1:8" ht="15.75">
      <c r="A123" s="121" t="s">
        <v>191</v>
      </c>
      <c r="B123" s="126" t="s">
        <v>192</v>
      </c>
      <c r="C123" s="127">
        <v>19565084.719999999</v>
      </c>
      <c r="D123" s="128">
        <v>7279808.2199999997</v>
      </c>
      <c r="E123" s="128">
        <f t="shared" si="2"/>
        <v>6219627.7800000003</v>
      </c>
      <c r="F123" s="127">
        <v>13499436</v>
      </c>
      <c r="G123" s="129">
        <v>16248337</v>
      </c>
      <c r="H123" s="20"/>
    </row>
    <row r="124" spans="1:8" ht="15.75">
      <c r="A124" s="121" t="s">
        <v>193</v>
      </c>
      <c r="B124" s="126" t="s">
        <v>194</v>
      </c>
      <c r="C124" s="130">
        <v>36240</v>
      </c>
      <c r="D124" s="131" t="s">
        <v>40</v>
      </c>
      <c r="E124" s="130">
        <v>100000</v>
      </c>
      <c r="F124" s="127">
        <v>100000</v>
      </c>
      <c r="G124" s="129">
        <v>300000</v>
      </c>
      <c r="H124" s="20"/>
    </row>
    <row r="125" spans="1:8" ht="15.75">
      <c r="A125" s="121" t="s">
        <v>195</v>
      </c>
      <c r="B125" s="126" t="s">
        <v>196</v>
      </c>
      <c r="C125" s="131" t="s">
        <v>40</v>
      </c>
      <c r="D125" s="130" t="s">
        <v>40</v>
      </c>
      <c r="E125" s="128">
        <f>F125</f>
        <v>300000</v>
      </c>
      <c r="F125" s="127">
        <v>300000</v>
      </c>
      <c r="G125" s="129">
        <v>300000</v>
      </c>
      <c r="H125" s="20"/>
    </row>
    <row r="126" spans="1:8" ht="15.75">
      <c r="A126" s="121" t="s">
        <v>197</v>
      </c>
      <c r="B126" s="126" t="s">
        <v>198</v>
      </c>
      <c r="C126" s="127">
        <v>470037</v>
      </c>
      <c r="D126" s="128">
        <v>13000</v>
      </c>
      <c r="E126" s="128">
        <f>F126-D126</f>
        <v>487000</v>
      </c>
      <c r="F126" s="127">
        <v>500000</v>
      </c>
      <c r="G126" s="118">
        <v>500000</v>
      </c>
      <c r="H126" s="155"/>
    </row>
    <row r="127" spans="1:8" ht="15.75">
      <c r="A127" s="113" t="s">
        <v>12</v>
      </c>
      <c r="B127" s="126"/>
      <c r="C127" s="156"/>
      <c r="D127" s="122"/>
      <c r="E127" s="122"/>
      <c r="F127" s="127"/>
      <c r="G127" s="129"/>
      <c r="H127" s="20"/>
    </row>
    <row r="128" spans="1:8" ht="15.75">
      <c r="A128" s="121" t="s">
        <v>199</v>
      </c>
      <c r="B128" s="126" t="s">
        <v>200</v>
      </c>
      <c r="C128" s="127">
        <v>10063099</v>
      </c>
      <c r="D128" s="130" t="s">
        <v>40</v>
      </c>
      <c r="E128" s="130">
        <v>4075000</v>
      </c>
      <c r="F128" s="127">
        <v>4075000</v>
      </c>
      <c r="G128" s="129">
        <v>4100000</v>
      </c>
      <c r="H128" s="20"/>
    </row>
    <row r="129" spans="1:8" ht="15.75">
      <c r="A129" s="113" t="s">
        <v>201</v>
      </c>
      <c r="B129" s="126"/>
      <c r="C129" s="121"/>
      <c r="D129" s="127"/>
      <c r="E129" s="157"/>
      <c r="F129" s="127"/>
      <c r="G129" s="129"/>
      <c r="H129" s="20"/>
    </row>
    <row r="130" spans="1:8" ht="15.75">
      <c r="A130" s="121" t="s">
        <v>202</v>
      </c>
      <c r="B130" s="126" t="s">
        <v>203</v>
      </c>
      <c r="C130" s="127">
        <v>25768579.879999999</v>
      </c>
      <c r="D130" s="127">
        <v>561300</v>
      </c>
      <c r="E130" s="128">
        <f>F130-D130</f>
        <v>26816374.600000001</v>
      </c>
      <c r="F130" s="127">
        <v>27377674.600000001</v>
      </c>
      <c r="G130" s="129">
        <v>32529251.800000001</v>
      </c>
      <c r="H130" s="20"/>
    </row>
    <row r="131" spans="1:8" ht="15.75">
      <c r="A131" s="121" t="s">
        <v>204</v>
      </c>
      <c r="B131" s="126" t="s">
        <v>205</v>
      </c>
      <c r="C131" s="127">
        <v>3476471.6</v>
      </c>
      <c r="D131" s="127">
        <v>87750</v>
      </c>
      <c r="E131" s="128">
        <f>F131-D131</f>
        <v>7160668.6500000004</v>
      </c>
      <c r="F131" s="127">
        <v>7248418.6500000004</v>
      </c>
      <c r="G131" s="129">
        <v>9232562.9499999993</v>
      </c>
      <c r="H131" s="20"/>
    </row>
    <row r="132" spans="1:8" ht="15.75">
      <c r="A132" s="121" t="s">
        <v>206</v>
      </c>
      <c r="B132" s="126" t="s">
        <v>207</v>
      </c>
      <c r="C132" s="127">
        <v>245330</v>
      </c>
      <c r="D132" s="127">
        <v>110257</v>
      </c>
      <c r="E132" s="128">
        <f>F132-D132</f>
        <v>139743</v>
      </c>
      <c r="F132" s="127">
        <v>250000</v>
      </c>
      <c r="G132" s="129">
        <v>500000</v>
      </c>
      <c r="H132" s="20"/>
    </row>
    <row r="133" spans="1:8" ht="15.75">
      <c r="A133" s="121" t="s">
        <v>208</v>
      </c>
      <c r="B133" s="126" t="s">
        <v>209</v>
      </c>
      <c r="C133" s="130" t="s">
        <v>40</v>
      </c>
      <c r="D133" s="130" t="s">
        <v>40</v>
      </c>
      <c r="E133" s="128">
        <v>20000</v>
      </c>
      <c r="F133" s="127">
        <v>20000</v>
      </c>
      <c r="G133" s="129">
        <v>20000</v>
      </c>
      <c r="H133" s="20"/>
    </row>
    <row r="134" spans="1:8" ht="15.75">
      <c r="A134" s="121" t="s">
        <v>210</v>
      </c>
      <c r="B134" s="126" t="s">
        <v>211</v>
      </c>
      <c r="C134" s="127">
        <v>1128447.68</v>
      </c>
      <c r="D134" s="127">
        <v>344321.94</v>
      </c>
      <c r="E134" s="128">
        <f>F134-D134</f>
        <v>1024561.79</v>
      </c>
      <c r="F134" s="127">
        <v>1368883.73</v>
      </c>
      <c r="G134" s="129">
        <v>1626462.59</v>
      </c>
      <c r="H134" s="20"/>
    </row>
    <row r="135" spans="1:8" ht="15.75">
      <c r="A135" s="121" t="s">
        <v>212</v>
      </c>
      <c r="B135" s="126" t="s">
        <v>213</v>
      </c>
      <c r="C135" s="127">
        <v>1245248.57</v>
      </c>
      <c r="D135" s="127">
        <v>466197.31</v>
      </c>
      <c r="E135" s="128">
        <f>F135-D135:D136</f>
        <v>902686.41999999993</v>
      </c>
      <c r="F135" s="127">
        <v>1368883.73</v>
      </c>
      <c r="G135" s="129">
        <v>1626462.59</v>
      </c>
      <c r="H135" s="20"/>
    </row>
    <row r="136" spans="1:8" ht="15.75">
      <c r="A136" s="121" t="s">
        <v>214</v>
      </c>
      <c r="B136" s="132" t="s">
        <v>215</v>
      </c>
      <c r="C136" s="133">
        <v>276597.56</v>
      </c>
      <c r="D136" s="133">
        <v>125385.15</v>
      </c>
      <c r="E136" s="134">
        <f>F136-D136</f>
        <v>124614.85</v>
      </c>
      <c r="F136" s="133">
        <v>250000</v>
      </c>
      <c r="G136" s="129">
        <v>280000</v>
      </c>
      <c r="H136" s="20"/>
    </row>
    <row r="137" spans="1:8" ht="15.75">
      <c r="A137" s="121" t="s">
        <v>216</v>
      </c>
      <c r="B137" s="132" t="s">
        <v>217</v>
      </c>
      <c r="C137" s="140" t="s">
        <v>40</v>
      </c>
      <c r="D137" s="149" t="s">
        <v>40</v>
      </c>
      <c r="E137" s="149" t="s">
        <v>40</v>
      </c>
      <c r="F137" s="149" t="s">
        <v>40</v>
      </c>
      <c r="G137" s="149">
        <v>300000</v>
      </c>
      <c r="H137" s="20"/>
    </row>
    <row r="138" spans="1:8" ht="15.75">
      <c r="A138" s="121" t="s">
        <v>218</v>
      </c>
      <c r="B138" s="126" t="s">
        <v>219</v>
      </c>
      <c r="C138" s="127">
        <v>58711.66</v>
      </c>
      <c r="D138" s="133">
        <v>61117.120000000003</v>
      </c>
      <c r="E138" s="128">
        <f>F138-D138</f>
        <v>638882.88</v>
      </c>
      <c r="F138" s="135">
        <v>700000</v>
      </c>
      <c r="G138" s="129">
        <v>200000</v>
      </c>
      <c r="H138" s="20"/>
    </row>
    <row r="139" spans="1:8" ht="15.75">
      <c r="A139" s="121" t="s">
        <v>220</v>
      </c>
      <c r="B139" s="126" t="s">
        <v>221</v>
      </c>
      <c r="C139" s="127">
        <v>2737462.83</v>
      </c>
      <c r="D139" s="133">
        <v>1870988.54</v>
      </c>
      <c r="E139" s="158">
        <f>F139-D139</f>
        <v>129011.45999999996</v>
      </c>
      <c r="F139" s="135">
        <v>2000000</v>
      </c>
      <c r="G139" s="129">
        <v>2000000</v>
      </c>
      <c r="H139" s="20"/>
    </row>
    <row r="140" spans="1:8" ht="15.75">
      <c r="A140" s="139" t="s">
        <v>222</v>
      </c>
      <c r="B140" s="126" t="s">
        <v>223</v>
      </c>
      <c r="C140" s="140" t="s">
        <v>40</v>
      </c>
      <c r="D140" s="140" t="s">
        <v>40</v>
      </c>
      <c r="E140" s="159" t="s">
        <v>40</v>
      </c>
      <c r="F140" s="140" t="s">
        <v>40</v>
      </c>
      <c r="G140" s="129">
        <v>158981.07</v>
      </c>
      <c r="H140" s="20"/>
    </row>
    <row r="141" spans="1:8" ht="15.75">
      <c r="A141" s="139" t="s">
        <v>224</v>
      </c>
      <c r="B141" s="126" t="s">
        <v>225</v>
      </c>
      <c r="C141" s="127">
        <v>1324345.95</v>
      </c>
      <c r="D141" s="133">
        <v>14800</v>
      </c>
      <c r="E141" s="128">
        <f>F141-D141</f>
        <v>1485200</v>
      </c>
      <c r="F141" s="135">
        <v>1500000</v>
      </c>
      <c r="G141" s="129">
        <v>1500000</v>
      </c>
      <c r="H141" s="20"/>
    </row>
    <row r="142" spans="1:8" ht="15.75">
      <c r="A142" s="139" t="s">
        <v>226</v>
      </c>
      <c r="B142" s="126" t="s">
        <v>227</v>
      </c>
      <c r="C142" s="130" t="s">
        <v>40</v>
      </c>
      <c r="D142" s="134">
        <v>28847</v>
      </c>
      <c r="E142" s="153">
        <f>F142-D142</f>
        <v>971153</v>
      </c>
      <c r="F142" s="153">
        <v>1000000</v>
      </c>
      <c r="G142" s="160" t="s">
        <v>40</v>
      </c>
      <c r="H142" s="20"/>
    </row>
    <row r="143" spans="1:8" ht="15.75">
      <c r="A143" s="139" t="s">
        <v>228</v>
      </c>
      <c r="B143" s="126" t="s">
        <v>229</v>
      </c>
      <c r="C143" s="127"/>
      <c r="D143" s="133"/>
      <c r="E143" s="157"/>
      <c r="F143" s="135"/>
      <c r="G143" s="129"/>
      <c r="H143" s="20"/>
    </row>
    <row r="144" spans="1:8" ht="15.75">
      <c r="A144" s="121" t="s">
        <v>230</v>
      </c>
      <c r="B144" s="126" t="s">
        <v>231</v>
      </c>
      <c r="C144" s="127">
        <v>1654503.61</v>
      </c>
      <c r="D144" s="133">
        <v>770641.37</v>
      </c>
      <c r="E144" s="128">
        <f>F144-D144</f>
        <v>1329358.6299999999</v>
      </c>
      <c r="F144" s="135">
        <v>2100000</v>
      </c>
      <c r="G144" s="129">
        <v>2500000</v>
      </c>
      <c r="H144" s="20"/>
    </row>
    <row r="145" spans="1:8" ht="15.75">
      <c r="A145" s="121" t="s">
        <v>232</v>
      </c>
      <c r="B145" s="126" t="s">
        <v>233</v>
      </c>
      <c r="C145" s="127">
        <v>542806</v>
      </c>
      <c r="D145" s="133">
        <v>237401.17</v>
      </c>
      <c r="E145" s="128">
        <f>F145-D145</f>
        <v>462598.82999999996</v>
      </c>
      <c r="F145" s="135">
        <v>700000</v>
      </c>
      <c r="G145" s="129">
        <v>700000</v>
      </c>
      <c r="H145" s="20"/>
    </row>
    <row r="146" spans="1:8" ht="15.75">
      <c r="A146" s="121" t="s">
        <v>234</v>
      </c>
      <c r="B146" s="126" t="s">
        <v>235</v>
      </c>
      <c r="C146" s="127">
        <v>2960028.4</v>
      </c>
      <c r="D146" s="133">
        <v>1339274.5</v>
      </c>
      <c r="E146" s="128">
        <f>F146-D146</f>
        <v>660725.5</v>
      </c>
      <c r="F146" s="135">
        <v>2000000</v>
      </c>
      <c r="G146" s="129">
        <v>3000000</v>
      </c>
      <c r="H146" s="20"/>
    </row>
    <row r="147" spans="1:8" ht="15.75">
      <c r="A147" s="121" t="s">
        <v>236</v>
      </c>
      <c r="B147" s="126" t="s">
        <v>237</v>
      </c>
      <c r="C147" s="127">
        <v>681559.69</v>
      </c>
      <c r="D147" s="133">
        <v>485840.6</v>
      </c>
      <c r="E147" s="128">
        <f>F147-D147</f>
        <v>214159.40000000002</v>
      </c>
      <c r="F147" s="135">
        <v>700000</v>
      </c>
      <c r="G147" s="129">
        <v>850000</v>
      </c>
      <c r="H147" s="20"/>
    </row>
    <row r="148" spans="1:8" ht="15.75">
      <c r="A148" s="121" t="s">
        <v>238</v>
      </c>
      <c r="B148" s="126" t="s">
        <v>239</v>
      </c>
      <c r="C148" s="127">
        <v>290141.25</v>
      </c>
      <c r="D148" s="133">
        <v>42630</v>
      </c>
      <c r="E148" s="128">
        <f>F148-D148</f>
        <v>257370</v>
      </c>
      <c r="F148" s="135">
        <v>300000</v>
      </c>
      <c r="G148" s="129">
        <v>300000</v>
      </c>
      <c r="H148" s="20"/>
    </row>
    <row r="149" spans="1:8" ht="15.75">
      <c r="A149" s="121" t="s">
        <v>240</v>
      </c>
      <c r="B149" s="126" t="s">
        <v>241</v>
      </c>
      <c r="C149" s="130">
        <v>41600</v>
      </c>
      <c r="D149" s="140" t="s">
        <v>40</v>
      </c>
      <c r="E149" s="128">
        <v>50000</v>
      </c>
      <c r="F149" s="135">
        <v>50000</v>
      </c>
      <c r="G149" s="129">
        <v>50000</v>
      </c>
      <c r="H149" s="20"/>
    </row>
    <row r="150" spans="1:8" ht="15.75">
      <c r="A150" s="121" t="s">
        <v>242</v>
      </c>
      <c r="B150" s="126" t="s">
        <v>243</v>
      </c>
      <c r="C150" s="130" t="s">
        <v>40</v>
      </c>
      <c r="D150" s="140">
        <v>590</v>
      </c>
      <c r="E150" s="140">
        <f>F150-D150</f>
        <v>49410</v>
      </c>
      <c r="F150" s="153">
        <v>50000</v>
      </c>
      <c r="G150" s="129">
        <v>50000</v>
      </c>
      <c r="H150" s="20"/>
    </row>
    <row r="151" spans="1:8" ht="15.75">
      <c r="A151" s="121" t="s">
        <v>244</v>
      </c>
      <c r="B151" s="126" t="s">
        <v>245</v>
      </c>
      <c r="C151" s="127">
        <v>344250.95</v>
      </c>
      <c r="D151" s="133">
        <v>115792.81</v>
      </c>
      <c r="E151" s="127">
        <f>F151-D151</f>
        <v>84207.19</v>
      </c>
      <c r="F151" s="135">
        <v>200000</v>
      </c>
      <c r="G151" s="129">
        <v>300000</v>
      </c>
      <c r="H151" s="20"/>
    </row>
    <row r="152" spans="1:8" ht="15.75">
      <c r="A152" s="121" t="s">
        <v>246</v>
      </c>
      <c r="B152" s="126" t="s">
        <v>247</v>
      </c>
      <c r="C152" s="130">
        <v>500000</v>
      </c>
      <c r="D152" s="140">
        <v>198400</v>
      </c>
      <c r="E152" s="127">
        <f>F152-D152</f>
        <v>301600</v>
      </c>
      <c r="F152" s="135">
        <v>500000</v>
      </c>
      <c r="G152" s="129">
        <v>500000</v>
      </c>
      <c r="H152" s="20"/>
    </row>
    <row r="153" spans="1:8" ht="15.75">
      <c r="A153" s="161" t="s">
        <v>248</v>
      </c>
      <c r="B153" s="126" t="s">
        <v>249</v>
      </c>
      <c r="C153" s="162">
        <v>149773</v>
      </c>
      <c r="D153" s="133">
        <v>748620</v>
      </c>
      <c r="E153" s="127">
        <f>F153-D153</f>
        <v>-748620</v>
      </c>
      <c r="F153" s="143"/>
      <c r="G153" s="129">
        <v>1000000</v>
      </c>
      <c r="H153" s="20"/>
    </row>
    <row r="154" spans="1:8" ht="15.75">
      <c r="A154" s="145"/>
      <c r="B154" s="146"/>
      <c r="C154" s="147"/>
      <c r="D154" s="147"/>
      <c r="E154" s="147"/>
      <c r="F154" s="147"/>
      <c r="G154" s="163"/>
      <c r="H154" s="164"/>
    </row>
    <row r="155" spans="1:8" ht="15.75">
      <c r="A155" s="165"/>
      <c r="B155" s="166"/>
      <c r="C155" s="167"/>
      <c r="D155" s="167"/>
      <c r="E155" s="167"/>
      <c r="F155" s="135"/>
      <c r="G155" s="168"/>
      <c r="H155" s="20"/>
    </row>
    <row r="156" spans="1:8" ht="15.75">
      <c r="A156" s="18" t="s">
        <v>21</v>
      </c>
      <c r="B156" s="18"/>
      <c r="C156" s="18"/>
      <c r="D156" s="169"/>
      <c r="E156" s="169"/>
      <c r="F156" s="169"/>
      <c r="G156" s="19" t="s">
        <v>22</v>
      </c>
      <c r="H156" s="20"/>
    </row>
    <row r="157" spans="1:8" ht="15.75">
      <c r="A157" s="343" t="s">
        <v>23</v>
      </c>
      <c r="B157" s="343"/>
      <c r="C157" s="343"/>
      <c r="D157" s="343"/>
      <c r="E157" s="343"/>
      <c r="F157" s="343"/>
      <c r="G157" s="22"/>
      <c r="H157" s="20"/>
    </row>
    <row r="158" spans="1:8" ht="15.75">
      <c r="A158" s="23" t="s">
        <v>24</v>
      </c>
      <c r="B158" s="25" t="s">
        <v>10</v>
      </c>
      <c r="C158" s="25"/>
      <c r="D158" s="19"/>
      <c r="E158" s="19"/>
      <c r="F158" s="19"/>
      <c r="G158" s="25"/>
      <c r="H158" s="20"/>
    </row>
    <row r="159" spans="1:8" ht="15.75">
      <c r="A159" s="23"/>
      <c r="B159" s="25" t="s">
        <v>26</v>
      </c>
      <c r="C159" s="25"/>
      <c r="D159" s="19"/>
      <c r="E159" s="19"/>
      <c r="F159" s="19"/>
      <c r="G159" s="25"/>
      <c r="H159" s="20"/>
    </row>
    <row r="160" spans="1:8" ht="15.75">
      <c r="A160" s="26"/>
      <c r="B160" s="27"/>
      <c r="C160" s="28" t="s">
        <v>27</v>
      </c>
      <c r="D160" s="339" t="s">
        <v>170</v>
      </c>
      <c r="E160" s="340"/>
      <c r="F160" s="341"/>
      <c r="G160" s="27" t="s">
        <v>29</v>
      </c>
      <c r="H160" s="20"/>
    </row>
    <row r="161" spans="1:8" ht="15.75">
      <c r="A161" s="31" t="s">
        <v>30</v>
      </c>
      <c r="B161" s="32" t="s">
        <v>31</v>
      </c>
      <c r="C161" s="33" t="s">
        <v>32</v>
      </c>
      <c r="D161" s="34" t="s">
        <v>33</v>
      </c>
      <c r="E161" s="34" t="s">
        <v>34</v>
      </c>
      <c r="F161" s="34" t="s">
        <v>35</v>
      </c>
      <c r="G161" s="35" t="s">
        <v>36</v>
      </c>
      <c r="H161" s="20"/>
    </row>
    <row r="162" spans="1:8" ht="15.75">
      <c r="A162" s="31"/>
      <c r="B162" s="32"/>
      <c r="C162" s="27">
        <v>2022</v>
      </c>
      <c r="D162" s="34"/>
      <c r="E162" s="170">
        <v>2023</v>
      </c>
      <c r="F162" s="34"/>
      <c r="G162" s="32">
        <v>2024</v>
      </c>
      <c r="H162" s="20"/>
    </row>
    <row r="163" spans="1:8" ht="15.75">
      <c r="A163" s="35">
        <v>1</v>
      </c>
      <c r="B163" s="32">
        <v>2</v>
      </c>
      <c r="C163" s="34">
        <v>3</v>
      </c>
      <c r="D163" s="34" t="s">
        <v>37</v>
      </c>
      <c r="E163" s="34" t="s">
        <v>38</v>
      </c>
      <c r="F163" s="34">
        <v>6</v>
      </c>
      <c r="G163" s="34">
        <v>7</v>
      </c>
      <c r="H163" s="20"/>
    </row>
    <row r="164" spans="1:8" ht="15.75">
      <c r="A164" s="121" t="s">
        <v>250</v>
      </c>
      <c r="B164" s="171" t="s">
        <v>251</v>
      </c>
      <c r="C164" s="130" t="s">
        <v>40</v>
      </c>
      <c r="D164" s="140" t="s">
        <v>40</v>
      </c>
      <c r="E164" s="172">
        <f>F164</f>
        <v>200000</v>
      </c>
      <c r="F164" s="172">
        <v>200000</v>
      </c>
      <c r="G164" s="129">
        <v>100000</v>
      </c>
      <c r="H164" s="20"/>
    </row>
    <row r="165" spans="1:8" ht="15.75">
      <c r="A165" s="121" t="s">
        <v>252</v>
      </c>
      <c r="B165" s="126" t="s">
        <v>253</v>
      </c>
      <c r="C165" s="127">
        <v>253110.96</v>
      </c>
      <c r="D165" s="133">
        <v>61497.5</v>
      </c>
      <c r="E165" s="127">
        <f>F165-D165</f>
        <v>188502.5</v>
      </c>
      <c r="F165" s="127">
        <v>250000</v>
      </c>
      <c r="G165" s="129">
        <v>300000</v>
      </c>
      <c r="H165" s="20"/>
    </row>
    <row r="166" spans="1:8" ht="15.75">
      <c r="A166" s="121" t="s">
        <v>254</v>
      </c>
      <c r="B166" s="126" t="s">
        <v>255</v>
      </c>
      <c r="C166" s="127">
        <v>729337.28</v>
      </c>
      <c r="D166" s="133">
        <v>439939.08</v>
      </c>
      <c r="E166" s="127">
        <f>F166-D166</f>
        <v>369060.92</v>
      </c>
      <c r="F166" s="127">
        <v>809000</v>
      </c>
      <c r="G166" s="160" t="s">
        <v>40</v>
      </c>
      <c r="H166" s="20"/>
    </row>
    <row r="167" spans="1:8" ht="15.75">
      <c r="A167" s="121" t="s">
        <v>256</v>
      </c>
      <c r="B167" s="126" t="s">
        <v>229</v>
      </c>
      <c r="C167" s="140">
        <v>1772308.16</v>
      </c>
      <c r="D167" s="140" t="s">
        <v>40</v>
      </c>
      <c r="E167" s="131" t="s">
        <v>40</v>
      </c>
      <c r="F167" s="153" t="s">
        <v>40</v>
      </c>
      <c r="G167" s="173" t="s">
        <v>257</v>
      </c>
      <c r="H167" s="20"/>
    </row>
    <row r="168" spans="1:8" ht="15.75">
      <c r="A168" s="174" t="s">
        <v>258</v>
      </c>
      <c r="B168" s="44" t="s">
        <v>259</v>
      </c>
      <c r="C168" s="71" t="s">
        <v>40</v>
      </c>
      <c r="D168" s="71">
        <v>69043.5</v>
      </c>
      <c r="E168" s="71">
        <f>F168-D168</f>
        <v>80956.5</v>
      </c>
      <c r="F168" s="71">
        <v>150000</v>
      </c>
      <c r="G168" s="175">
        <v>200000</v>
      </c>
      <c r="H168" s="20"/>
    </row>
    <row r="169" spans="1:8" ht="15.75">
      <c r="A169" s="176" t="s">
        <v>260</v>
      </c>
      <c r="B169" s="44" t="s">
        <v>261</v>
      </c>
      <c r="C169" s="71" t="s">
        <v>40</v>
      </c>
      <c r="D169" s="177">
        <v>81583</v>
      </c>
      <c r="E169" s="71">
        <f>F169-D169</f>
        <v>68417</v>
      </c>
      <c r="F169" s="178">
        <v>150000</v>
      </c>
      <c r="G169" s="58">
        <v>200000</v>
      </c>
      <c r="H169" s="20"/>
    </row>
    <row r="170" spans="1:8" ht="15.75">
      <c r="A170" s="176" t="s">
        <v>262</v>
      </c>
      <c r="B170" s="44" t="s">
        <v>263</v>
      </c>
      <c r="C170" s="71" t="s">
        <v>40</v>
      </c>
      <c r="D170" s="177" t="s">
        <v>40</v>
      </c>
      <c r="E170" s="71">
        <f>F170</f>
        <v>200000</v>
      </c>
      <c r="F170" s="178">
        <v>200000</v>
      </c>
      <c r="G170" s="58">
        <v>200000</v>
      </c>
      <c r="H170" s="20"/>
    </row>
    <row r="171" spans="1:8" ht="15.75">
      <c r="A171" s="176" t="s">
        <v>264</v>
      </c>
      <c r="B171" s="44" t="s">
        <v>265</v>
      </c>
      <c r="C171" s="71" t="s">
        <v>40</v>
      </c>
      <c r="D171" s="71" t="s">
        <v>40</v>
      </c>
      <c r="E171" s="71" t="s">
        <v>40</v>
      </c>
      <c r="F171" s="71" t="s">
        <v>40</v>
      </c>
      <c r="G171" s="58">
        <v>200000</v>
      </c>
      <c r="H171" s="20"/>
    </row>
    <row r="172" spans="1:8" ht="15.75">
      <c r="A172" s="176" t="s">
        <v>266</v>
      </c>
      <c r="B172" s="44" t="s">
        <v>267</v>
      </c>
      <c r="C172" s="71" t="s">
        <v>40</v>
      </c>
      <c r="D172" s="71" t="s">
        <v>40</v>
      </c>
      <c r="E172" s="71" t="s">
        <v>40</v>
      </c>
      <c r="F172" s="178" t="s">
        <v>40</v>
      </c>
      <c r="G172" s="58">
        <v>3000000</v>
      </c>
      <c r="H172" s="20"/>
    </row>
    <row r="173" spans="1:8" ht="15.75">
      <c r="A173" s="176" t="s">
        <v>268</v>
      </c>
      <c r="B173" s="44" t="s">
        <v>269</v>
      </c>
      <c r="C173" s="71" t="s">
        <v>40</v>
      </c>
      <c r="D173" s="71" t="s">
        <v>40</v>
      </c>
      <c r="E173" s="71" t="s">
        <v>40</v>
      </c>
      <c r="F173" s="178" t="s">
        <v>40</v>
      </c>
      <c r="G173" s="58">
        <v>1000000</v>
      </c>
      <c r="H173" s="20"/>
    </row>
    <row r="174" spans="1:8" ht="16.5" thickBot="1">
      <c r="A174" s="179" t="s">
        <v>270</v>
      </c>
      <c r="B174" s="44"/>
      <c r="C174" s="90">
        <v>21619614</v>
      </c>
      <c r="D174" s="71">
        <v>6379200</v>
      </c>
      <c r="E174" s="71">
        <f>F174-D174</f>
        <v>35621967</v>
      </c>
      <c r="F174" s="71">
        <v>42001167</v>
      </c>
      <c r="G174" s="58"/>
      <c r="H174" s="20"/>
    </row>
    <row r="175" spans="1:8" ht="16.5" thickBot="1">
      <c r="A175" s="180" t="s">
        <v>271</v>
      </c>
      <c r="B175" s="53"/>
      <c r="C175" s="76">
        <v>167641448.58000001</v>
      </c>
      <c r="D175" s="65">
        <v>59184371.399999999</v>
      </c>
      <c r="E175" s="77">
        <v>140947302.31</v>
      </c>
      <c r="F175" s="181">
        <v>200131673.71000001</v>
      </c>
      <c r="G175" s="66">
        <v>184651259</v>
      </c>
      <c r="H175" s="20"/>
    </row>
    <row r="176" spans="1:8" ht="16.5" thickBot="1">
      <c r="A176" s="180"/>
      <c r="B176" s="53"/>
      <c r="C176" s="182"/>
      <c r="D176" s="65"/>
      <c r="E176" s="65"/>
      <c r="F176" s="46"/>
      <c r="G176" s="69"/>
      <c r="H176" s="20"/>
    </row>
    <row r="177" spans="1:8" ht="16.5" thickBot="1">
      <c r="A177" s="183" t="s">
        <v>272</v>
      </c>
      <c r="B177" s="53"/>
      <c r="C177" s="184">
        <f>C55-C175</f>
        <v>36347953.969999969</v>
      </c>
      <c r="D177" s="86"/>
      <c r="E177" s="65"/>
      <c r="F177" s="185">
        <v>987866.29</v>
      </c>
      <c r="G177" s="186" t="s">
        <v>40</v>
      </c>
      <c r="H177" s="20"/>
    </row>
    <row r="178" spans="1:8" ht="16.5" thickTop="1">
      <c r="A178" s="187"/>
      <c r="B178" s="188"/>
      <c r="C178" s="189"/>
      <c r="D178" s="97"/>
      <c r="E178" s="190"/>
      <c r="F178" s="191"/>
      <c r="G178" s="192"/>
      <c r="H178" s="20"/>
    </row>
    <row r="179" spans="1:8" ht="15.75">
      <c r="A179" s="18"/>
      <c r="B179" s="193"/>
      <c r="C179" s="194"/>
      <c r="D179" s="97"/>
      <c r="E179" s="97"/>
      <c r="F179" s="191"/>
      <c r="G179" s="192"/>
      <c r="H179" s="20"/>
    </row>
    <row r="180" spans="1:8" ht="15.75">
      <c r="A180" s="195" t="s">
        <v>273</v>
      </c>
      <c r="B180" s="18"/>
      <c r="C180" s="18"/>
      <c r="D180" s="18"/>
      <c r="E180" s="18"/>
      <c r="F180" s="18"/>
      <c r="G180" s="18"/>
      <c r="H180" s="20"/>
    </row>
    <row r="181" spans="1:8" ht="15.75">
      <c r="A181" s="18"/>
      <c r="B181" s="18"/>
      <c r="C181" s="18"/>
      <c r="D181" s="18"/>
      <c r="E181" s="18"/>
      <c r="F181" s="18"/>
      <c r="G181" s="18"/>
      <c r="H181" s="20"/>
    </row>
    <row r="182" spans="1:8" ht="15.75">
      <c r="A182" s="18"/>
      <c r="B182" s="18"/>
      <c r="C182" s="18"/>
      <c r="D182" s="18"/>
      <c r="E182" s="18"/>
      <c r="F182" s="18"/>
      <c r="G182" s="18"/>
      <c r="H182" s="20"/>
    </row>
    <row r="183" spans="1:8" ht="15.75">
      <c r="A183" s="19" t="s">
        <v>274</v>
      </c>
      <c r="B183" s="343" t="s">
        <v>275</v>
      </c>
      <c r="C183" s="343"/>
      <c r="D183" s="343"/>
      <c r="E183" s="19"/>
      <c r="F183" s="343" t="s">
        <v>276</v>
      </c>
      <c r="G183" s="343"/>
      <c r="H183" s="20"/>
    </row>
    <row r="184" spans="1:8" ht="15.75">
      <c r="A184" s="18" t="s">
        <v>277</v>
      </c>
      <c r="B184" s="344" t="s">
        <v>278</v>
      </c>
      <c r="C184" s="344"/>
      <c r="D184" s="344"/>
      <c r="E184" s="18"/>
      <c r="F184" s="344" t="s">
        <v>279</v>
      </c>
      <c r="G184" s="344"/>
      <c r="H184" s="20"/>
    </row>
    <row r="185" spans="1:8" ht="15.75">
      <c r="A185" s="18"/>
      <c r="B185" s="18"/>
      <c r="C185" s="18"/>
      <c r="D185" s="18"/>
      <c r="E185" s="18"/>
      <c r="F185" s="18"/>
      <c r="G185" s="18"/>
      <c r="H185" s="20"/>
    </row>
    <row r="186" spans="1:8" ht="15.75">
      <c r="A186" s="18"/>
      <c r="B186" s="18"/>
      <c r="C186" s="18"/>
      <c r="D186" s="18"/>
      <c r="E186" s="18"/>
      <c r="F186" s="18"/>
      <c r="G186" s="18"/>
      <c r="H186" s="20"/>
    </row>
    <row r="187" spans="1:8" ht="15.75">
      <c r="A187" s="19" t="s">
        <v>280</v>
      </c>
      <c r="B187" s="18"/>
      <c r="C187" s="18"/>
      <c r="D187" s="18"/>
      <c r="E187" s="18"/>
      <c r="F187" s="18"/>
      <c r="G187" s="18"/>
      <c r="H187" s="20"/>
    </row>
    <row r="188" spans="1:8" ht="15.75">
      <c r="A188" s="18"/>
      <c r="B188" s="18"/>
      <c r="C188" s="18"/>
      <c r="D188" s="18"/>
      <c r="E188" s="18"/>
      <c r="F188" s="18"/>
      <c r="G188" s="18"/>
      <c r="H188" s="20"/>
    </row>
    <row r="189" spans="1:8" ht="15.75">
      <c r="A189" s="24"/>
      <c r="B189" s="18"/>
      <c r="C189" s="18"/>
      <c r="D189" s="18"/>
      <c r="E189" s="18"/>
      <c r="F189" s="18"/>
      <c r="G189" s="18"/>
      <c r="H189" s="20"/>
    </row>
    <row r="190" spans="1:8" ht="15.75">
      <c r="A190" s="19" t="s">
        <v>281</v>
      </c>
      <c r="B190" s="18"/>
      <c r="C190" s="18"/>
      <c r="D190" s="18"/>
      <c r="E190" s="18"/>
      <c r="F190" s="18"/>
      <c r="G190" s="18"/>
      <c r="H190" s="20"/>
    </row>
    <row r="191" spans="1:8">
      <c r="A191" s="197" t="s">
        <v>282</v>
      </c>
    </row>
  </sheetData>
  <mergeCells count="13">
    <mergeCell ref="B184:D184"/>
    <mergeCell ref="F184:G184"/>
    <mergeCell ref="A10:F10"/>
    <mergeCell ref="D13:F13"/>
    <mergeCell ref="A58:F58"/>
    <mergeCell ref="D61:F61"/>
    <mergeCell ref="A106:F106"/>
    <mergeCell ref="D109:F109"/>
    <mergeCell ref="A3:E3"/>
    <mergeCell ref="A157:F157"/>
    <mergeCell ref="D160:F160"/>
    <mergeCell ref="B183:D183"/>
    <mergeCell ref="F183:G1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5"/>
  <sheetData>
    <row r="1" spans="1:1" ht="23.45" customHeight="1">
      <c r="A1" s="1" t="s">
        <v>16</v>
      </c>
    </row>
    <row r="3" spans="1:1">
      <c r="A3" t="s">
        <v>17</v>
      </c>
    </row>
    <row r="5" spans="1:1">
      <c r="A5" t="s">
        <v>18</v>
      </c>
    </row>
    <row r="6" spans="1:1">
      <c r="A6" s="2" t="s">
        <v>19</v>
      </c>
    </row>
    <row r="9" spans="1:1">
      <c r="A9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1a - ABR Office</vt:lpstr>
      <vt:lpstr>Form 1b - ABR Summary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dcterms:created xsi:type="dcterms:W3CDTF">2015-06-05T18:17:20Z</dcterms:created>
  <dcterms:modified xsi:type="dcterms:W3CDTF">2025-02-12T07:07:27Z</dcterms:modified>
  <cp:category/>
</cp:coreProperties>
</file>