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8 - LDRRM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F37" i="1"/>
  <c r="E37"/>
  <c r="D37"/>
  <c r="B37"/>
  <c r="G36"/>
  <c r="G35"/>
  <c r="G34"/>
  <c r="G33"/>
  <c r="G32"/>
  <c r="G31"/>
  <c r="G30"/>
  <c r="C29"/>
  <c r="G29" s="1"/>
  <c r="G28"/>
  <c r="C27"/>
  <c r="G27" s="1"/>
  <c r="E25"/>
  <c r="E38" s="1"/>
  <c r="D25"/>
  <c r="C25"/>
  <c r="B25"/>
  <c r="G24"/>
  <c r="G23"/>
  <c r="G22"/>
  <c r="G21"/>
  <c r="G20"/>
  <c r="F18"/>
  <c r="F19" s="1"/>
  <c r="G19" s="1"/>
  <c r="G15"/>
  <c r="G14"/>
  <c r="G37" l="1"/>
  <c r="D38"/>
  <c r="G25"/>
  <c r="B38"/>
  <c r="F25"/>
  <c r="F38" s="1"/>
  <c r="C37"/>
  <c r="C38" s="1"/>
  <c r="G38" l="1"/>
</calcChain>
</file>

<file path=xl/comments1.xml><?xml version="1.0" encoding="utf-8"?>
<comments xmlns="http://schemas.openxmlformats.org/spreadsheetml/2006/main">
  <authors>
    <author>Acer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2022 + 298,550.00</t>
        </r>
      </text>
    </comment>
  </commentList>
</comments>
</file>

<file path=xl/sharedStrings.xml><?xml version="1.0" encoding="utf-8"?>
<sst xmlns="http://schemas.openxmlformats.org/spreadsheetml/2006/main" count="55" uniqueCount="55">
  <si>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</si>
  <si>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</si>
  <si>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</si>
  <si>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</si>
  <si>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</si>
  <si>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</si>
  <si>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</si>
  <si>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</si>
  <si>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</si>
  <si>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</si>
  <si>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</si>
  <si>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Particulars</t>
  </si>
  <si>
    <t>From Other LGUs</t>
  </si>
  <si>
    <t>Total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</si>
  <si>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</si>
  <si>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</si>
  <si>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</si>
  <si>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</si>
  <si>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</si>
  <si>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</si>
  <si>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</si>
  <si>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</si>
  <si>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LDRRMF</t>
  </si>
  <si>
    <t>NDRRMF</t>
  </si>
  <si>
    <t>From Other Sources</t>
  </si>
  <si>
    <t>MOA/Project Agreement Ref. No. (if any)</t>
  </si>
  <si>
    <t>Remarks</t>
  </si>
  <si>
    <t>Quick Response Fund (QRF) 30%</t>
  </si>
  <si>
    <t>Mitigation Fund 70%</t>
  </si>
  <si>
    <t>Current Appropriations</t>
  </si>
  <si>
    <t>Continuing Appropriations</t>
  </si>
  <si>
    <t>Previous Year's Appropriation transferred to the Special Trust Fund</t>
  </si>
  <si>
    <t>2021</t>
  </si>
  <si>
    <t>2022</t>
  </si>
  <si>
    <t>Sub-Total</t>
  </si>
  <si>
    <t>Donations</t>
  </si>
  <si>
    <t>Cash</t>
  </si>
  <si>
    <t>In Kind</t>
  </si>
  <si>
    <t>Transfer/s Grants</t>
  </si>
  <si>
    <t>Others/PDAF/Congressional Initiative</t>
  </si>
  <si>
    <t>Total Funds Available</t>
  </si>
  <si>
    <t xml:space="preserve">   Training Expenses (including Crafting of DRRM Plan)</t>
  </si>
  <si>
    <t xml:space="preserve">   Drugs and Medicines Expenses</t>
  </si>
  <si>
    <t>Other Supplies and Materials Expense (Early Warning Devices)</t>
  </si>
  <si>
    <t>Food Supplies (Relief Goods)</t>
  </si>
  <si>
    <t>Shelter Assistance</t>
  </si>
  <si>
    <t>Repair and Maintenance (Decloging Canal)</t>
  </si>
  <si>
    <t>Construction of Flood Mitigation (Brgy. San Joaquin and Brgy. Rajal)</t>
  </si>
  <si>
    <t xml:space="preserve"> DRRM Equipment (Fogging Machine)</t>
  </si>
  <si>
    <t>Transfer to other LGUs</t>
  </si>
  <si>
    <t>Others</t>
  </si>
  <si>
    <t>Total Utilization</t>
  </si>
  <si>
    <t>Unutilized Balance</t>
  </si>
  <si>
    <t>ALMEDA O. DE VENECIA</t>
  </si>
  <si>
    <t>Municipal Accountant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</si>
</sst>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1" xfId="1" applyFont="1" applyBorder="1" applyAlignment="1">
      <alignment horizontal="left" indent="1"/>
    </xf>
    <xf numFmtId="43" fontId="0" fillId="2" borderId="1" xfId="1" applyFont="1" applyFill="1" applyBorder="1"/>
    <xf numFmtId="43" fontId="0" fillId="2" borderId="2" xfId="1" applyFont="1" applyFill="1" applyBorder="1"/>
    <xf numFmtId="43" fontId="0" fillId="0" borderId="1" xfId="1" applyFont="1" applyBorder="1" applyAlignment="1">
      <alignment horizontal="left" vertical="top" wrapText="1" indent="1"/>
    </xf>
    <xf numFmtId="43" fontId="0" fillId="0" borderId="1" xfId="1" applyFont="1" applyBorder="1"/>
    <xf numFmtId="43" fontId="0" fillId="0" borderId="1" xfId="1" quotePrefix="1" applyFont="1" applyBorder="1" applyAlignment="1">
      <alignment horizontal="center" vertical="top" wrapText="1"/>
    </xf>
    <xf numFmtId="43" fontId="8" fillId="0" borderId="2" xfId="1" applyFont="1" applyBorder="1"/>
    <xf numFmtId="43" fontId="0" fillId="0" borderId="1" xfId="1" applyFont="1" applyBorder="1" applyAlignment="1">
      <alignment horizontal="left" indent="2"/>
    </xf>
    <xf numFmtId="43" fontId="7" fillId="0" borderId="4" xfId="1" applyFont="1" applyBorder="1"/>
    <xf numFmtId="43" fontId="7" fillId="0" borderId="1" xfId="1" applyFont="1" applyBorder="1"/>
    <xf numFmtId="43" fontId="7" fillId="0" borderId="2" xfId="1" applyFont="1" applyBorder="1"/>
    <xf numFmtId="43" fontId="7" fillId="0" borderId="5" xfId="1" applyFont="1" applyBorder="1"/>
    <xf numFmtId="0" fontId="7" fillId="0" borderId="6" xfId="0" applyFont="1" applyBorder="1"/>
    <xf numFmtId="43" fontId="7" fillId="0" borderId="6" xfId="1" applyFont="1" applyBorder="1"/>
    <xf numFmtId="43" fontId="7" fillId="0" borderId="7" xfId="1" applyFont="1" applyBorder="1"/>
    <xf numFmtId="43" fontId="0" fillId="0" borderId="7" xfId="1" applyFont="1" applyBorder="1"/>
    <xf numFmtId="43" fontId="0" fillId="0" borderId="8" xfId="1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43" fontId="0" fillId="0" borderId="1" xfId="1" applyFont="1" applyBorder="1" applyAlignment="1">
      <alignment horizontal="left" wrapText="1" indent="1"/>
    </xf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zoomScale="85" zoomScaleNormal="85" workbookViewId="0">
      <selection activeCell="D44" sqref="D44"/>
    </sheetView>
  </sheetViews>
  <sheetFormatPr defaultRowHeight="15"/>
  <cols>
    <col min="1" max="1" width="51.5703125" customWidth="1"/>
    <col min="2" max="3" width="22.140625" customWidth="1"/>
    <col min="4" max="4" width="17.7109375" customWidth="1"/>
    <col min="5" max="5" width="16.28515625" customWidth="1"/>
    <col min="6" max="6" width="23.140625" customWidth="1"/>
    <col min="7" max="7" width="19.85546875" customWidth="1"/>
    <col min="8" max="8" width="15" customWidth="1"/>
  </cols>
  <sheetData>
    <row r="1" spans="1:9">
      <c r="A1" s="12" t="s">
        <v>0</v>
      </c>
      <c r="B1" s="4"/>
      <c r="C1" s="4"/>
      <c r="D1" s="4"/>
      <c r="E1" s="4"/>
      <c r="F1" s="5"/>
      <c r="G1" s="5"/>
    </row>
    <row r="2" spans="1:9" s="6" customFormat="1">
      <c r="A2" s="12" t="s">
        <v>1</v>
      </c>
    </row>
    <row r="3" spans="1:9" s="6" customFormat="1">
      <c r="A3" s="3"/>
    </row>
    <row r="4" spans="1:9">
      <c r="A4" s="7"/>
      <c r="B4" s="7"/>
      <c r="C4" s="7"/>
      <c r="D4" s="7"/>
      <c r="E4" s="7"/>
      <c r="F4" s="5"/>
      <c r="G4" s="5"/>
    </row>
    <row r="5" spans="1:9">
      <c r="A5" s="19" t="s">
        <v>2</v>
      </c>
      <c r="B5" s="19"/>
      <c r="C5" s="19"/>
      <c r="D5" s="19"/>
      <c r="E5" s="19"/>
      <c r="F5" s="19"/>
      <c r="G5" s="19"/>
    </row>
    <row r="6" spans="1:9">
      <c r="A6" s="8"/>
      <c r="B6" s="8"/>
      <c r="C6" s="8"/>
      <c r="D6" s="8"/>
      <c r="E6" s="8"/>
      <c r="F6" s="5"/>
      <c r="G6" s="5"/>
    </row>
    <row r="7" spans="1:9">
      <c r="A7" s="47" t="s">
        <v>3</v>
      </c>
      <c r="B7" s="16" t="s">
        <v>4</v>
      </c>
      <c r="C7" s="9"/>
      <c r="D7" s="13" t="s">
        <v>5</v>
      </c>
      <c r="E7" s="6">
        <v>2023</v>
      </c>
      <c r="F7" s="5"/>
      <c r="G7" s="5"/>
    </row>
    <row r="8" spans="1:9">
      <c r="A8" s="48" t="s">
        <v>6</v>
      </c>
      <c r="B8" s="14" t="s">
        <v>7</v>
      </c>
      <c r="C8" s="10"/>
      <c r="D8" s="15" t="s">
        <v>8</v>
      </c>
      <c r="E8" s="10">
        <v>4</v>
      </c>
      <c r="F8" s="5"/>
      <c r="G8" s="5"/>
    </row>
    <row r="9" spans="1:9">
      <c r="A9" s="48" t="s">
        <v>9</v>
      </c>
      <c r="B9" s="5" t="s">
        <v>10</v>
      </c>
      <c r="C9" s="5"/>
      <c r="D9" s="8"/>
      <c r="E9" s="5"/>
      <c r="F9" s="5"/>
      <c r="G9" s="5"/>
    </row>
    <row r="11" spans="1:9" ht="15" customHeight="1">
      <c r="A11" s="20" t="s">
        <v>11</v>
      </c>
      <c r="B11" s="20" t="s">
        <v>22</v>
      </c>
      <c r="C11" s="21"/>
      <c r="D11" s="22" t="s">
        <v>23</v>
      </c>
      <c r="E11" s="22" t="s">
        <v>12</v>
      </c>
      <c r="F11" s="22" t="s">
        <v>24</v>
      </c>
      <c r="G11" s="22" t="s">
        <v>13</v>
      </c>
      <c r="H11" s="22" t="s">
        <v>25</v>
      </c>
      <c r="I11" s="23" t="s">
        <v>26</v>
      </c>
    </row>
    <row r="12" spans="1:9" ht="36.75" customHeight="1">
      <c r="A12" s="20"/>
      <c r="B12" s="24" t="s">
        <v>27</v>
      </c>
      <c r="C12" s="25" t="s">
        <v>28</v>
      </c>
      <c r="D12" s="22"/>
      <c r="E12" s="22"/>
      <c r="F12" s="22"/>
      <c r="G12" s="22"/>
      <c r="H12" s="22"/>
      <c r="I12" s="23"/>
    </row>
    <row r="13" spans="1:9">
      <c r="A13" s="26" t="s">
        <v>14</v>
      </c>
      <c r="B13" s="27"/>
      <c r="C13" s="27"/>
      <c r="D13" s="27"/>
      <c r="E13" s="27"/>
      <c r="F13" s="27"/>
      <c r="G13" s="28"/>
      <c r="H13" s="28"/>
      <c r="I13" s="29"/>
    </row>
    <row r="14" spans="1:9">
      <c r="A14" s="30" t="s">
        <v>29</v>
      </c>
      <c r="B14" s="31">
        <v>2035393.26</v>
      </c>
      <c r="C14" s="32">
        <v>4749250.9400000004</v>
      </c>
      <c r="D14" s="28"/>
      <c r="E14" s="28"/>
      <c r="F14" s="28"/>
      <c r="G14" s="28">
        <f>SUM(B14:F14)</f>
        <v>6784644.2000000002</v>
      </c>
      <c r="H14" s="28"/>
      <c r="I14" s="29"/>
    </row>
    <row r="15" spans="1:9">
      <c r="A15" s="30" t="s">
        <v>30</v>
      </c>
      <c r="B15" s="31"/>
      <c r="C15" s="32"/>
      <c r="D15" s="28"/>
      <c r="E15" s="28"/>
      <c r="F15" s="28"/>
      <c r="G15" s="28">
        <f t="shared" ref="G15:G24" si="0">SUM(B15:F15)</f>
        <v>0</v>
      </c>
      <c r="H15" s="28"/>
      <c r="I15" s="29"/>
    </row>
    <row r="16" spans="1:9" ht="36.75" customHeight="1">
      <c r="A16" s="33" t="s">
        <v>31</v>
      </c>
      <c r="B16" s="34"/>
      <c r="C16" s="28"/>
      <c r="D16" s="28"/>
      <c r="E16" s="28"/>
      <c r="F16" s="28"/>
      <c r="G16" s="28"/>
      <c r="H16" s="28"/>
      <c r="I16" s="29"/>
    </row>
    <row r="17" spans="1:9">
      <c r="A17" s="35" t="s">
        <v>32</v>
      </c>
      <c r="B17" s="34"/>
      <c r="C17" s="28"/>
      <c r="D17" s="28"/>
      <c r="E17" s="28"/>
      <c r="F17" s="28">
        <v>1143676.95</v>
      </c>
      <c r="G17" s="28"/>
      <c r="H17" s="28"/>
      <c r="I17" s="29"/>
    </row>
    <row r="18" spans="1:9" ht="21" customHeight="1">
      <c r="A18" s="35" t="s">
        <v>33</v>
      </c>
      <c r="B18" s="34"/>
      <c r="C18" s="28"/>
      <c r="D18" s="28"/>
      <c r="E18" s="28"/>
      <c r="F18" s="28">
        <f>4219135.5+300000</f>
        <v>4519135.5</v>
      </c>
      <c r="G18" s="28"/>
      <c r="H18" s="28"/>
      <c r="I18" s="29"/>
    </row>
    <row r="19" spans="1:9">
      <c r="A19" s="35" t="s">
        <v>34</v>
      </c>
      <c r="B19" s="34"/>
      <c r="C19" s="28"/>
      <c r="D19" s="28"/>
      <c r="E19" s="28"/>
      <c r="F19" s="36">
        <f>F17+F18</f>
        <v>5662812.4500000002</v>
      </c>
      <c r="G19" s="28">
        <f>SUM(B19:F19)</f>
        <v>5662812.4500000002</v>
      </c>
      <c r="H19" s="28"/>
      <c r="I19" s="29"/>
    </row>
    <row r="20" spans="1:9">
      <c r="A20" s="30" t="s">
        <v>35</v>
      </c>
      <c r="B20" s="34"/>
      <c r="C20" s="28"/>
      <c r="D20" s="28"/>
      <c r="E20" s="28"/>
      <c r="F20" s="28"/>
      <c r="G20" s="28">
        <f t="shared" si="0"/>
        <v>0</v>
      </c>
      <c r="H20" s="28"/>
      <c r="I20" s="29"/>
    </row>
    <row r="21" spans="1:9">
      <c r="A21" s="37" t="s">
        <v>36</v>
      </c>
      <c r="B21" s="34"/>
      <c r="C21" s="28"/>
      <c r="D21" s="28"/>
      <c r="E21" s="28"/>
      <c r="F21" s="28"/>
      <c r="G21" s="28">
        <f t="shared" si="0"/>
        <v>0</v>
      </c>
      <c r="H21" s="28"/>
      <c r="I21" s="29"/>
    </row>
    <row r="22" spans="1:9">
      <c r="A22" s="37" t="s">
        <v>37</v>
      </c>
      <c r="B22" s="34"/>
      <c r="C22" s="28"/>
      <c r="D22" s="28"/>
      <c r="E22" s="28"/>
      <c r="F22" s="28"/>
      <c r="G22" s="28">
        <f t="shared" si="0"/>
        <v>0</v>
      </c>
      <c r="H22" s="28"/>
      <c r="I22" s="29"/>
    </row>
    <row r="23" spans="1:9">
      <c r="A23" s="30" t="s">
        <v>38</v>
      </c>
      <c r="B23" s="34"/>
      <c r="C23" s="28"/>
      <c r="D23" s="28"/>
      <c r="E23" s="28"/>
      <c r="F23" s="28"/>
      <c r="G23" s="28">
        <f t="shared" si="0"/>
        <v>0</v>
      </c>
      <c r="H23" s="28"/>
      <c r="I23" s="29"/>
    </row>
    <row r="24" spans="1:9">
      <c r="A24" s="30" t="s">
        <v>39</v>
      </c>
      <c r="B24" s="34"/>
      <c r="C24" s="28"/>
      <c r="D24" s="28"/>
      <c r="E24" s="28"/>
      <c r="F24" s="28"/>
      <c r="G24" s="28">
        <f t="shared" si="0"/>
        <v>0</v>
      </c>
      <c r="H24" s="28"/>
      <c r="I24" s="29"/>
    </row>
    <row r="25" spans="1:9">
      <c r="A25" s="38" t="s">
        <v>40</v>
      </c>
      <c r="B25" s="39">
        <f t="shared" ref="B25:E25" si="1">SUM(B14:B24)</f>
        <v>2035393.26</v>
      </c>
      <c r="C25" s="40">
        <f t="shared" si="1"/>
        <v>4749250.9400000004</v>
      </c>
      <c r="D25" s="40">
        <f t="shared" si="1"/>
        <v>0</v>
      </c>
      <c r="E25" s="40">
        <f t="shared" si="1"/>
        <v>0</v>
      </c>
      <c r="F25" s="40">
        <f>F19</f>
        <v>5662812.4500000002</v>
      </c>
      <c r="G25" s="40">
        <f>SUM(G14:G24)</f>
        <v>12447456.65</v>
      </c>
      <c r="H25" s="28"/>
      <c r="I25" s="29"/>
    </row>
    <row r="26" spans="1:9">
      <c r="A26" s="39" t="s">
        <v>15</v>
      </c>
      <c r="B26" s="34"/>
      <c r="C26" s="28"/>
      <c r="D26" s="28"/>
      <c r="E26" s="28"/>
      <c r="F26" s="28"/>
      <c r="G26" s="28"/>
      <c r="H26" s="28"/>
      <c r="I26" s="29"/>
    </row>
    <row r="27" spans="1:9">
      <c r="A27" s="34" t="s">
        <v>41</v>
      </c>
      <c r="B27" s="34"/>
      <c r="C27" s="28">
        <f>66447+41984</f>
        <v>108431</v>
      </c>
      <c r="D27" s="28"/>
      <c r="E27" s="28"/>
      <c r="F27" s="28"/>
      <c r="G27" s="28">
        <f>SUM(B27:F27)</f>
        <v>108431</v>
      </c>
      <c r="H27" s="28"/>
      <c r="I27" s="29"/>
    </row>
    <row r="28" spans="1:9">
      <c r="A28" s="34" t="s">
        <v>42</v>
      </c>
      <c r="B28" s="34"/>
      <c r="C28" s="28">
        <v>851955.6</v>
      </c>
      <c r="D28" s="28"/>
      <c r="E28" s="28"/>
      <c r="F28" s="28"/>
      <c r="G28" s="28">
        <f t="shared" ref="G28:G36" si="2">SUM(B28:F28)</f>
        <v>851955.6</v>
      </c>
      <c r="H28" s="28"/>
      <c r="I28" s="29"/>
    </row>
    <row r="29" spans="1:9" ht="30">
      <c r="A29" s="49" t="s">
        <v>43</v>
      </c>
      <c r="B29" s="34"/>
      <c r="C29" s="28">
        <f>4510+4711</f>
        <v>9221</v>
      </c>
      <c r="D29" s="28"/>
      <c r="E29" s="28"/>
      <c r="F29" s="28"/>
      <c r="G29" s="28">
        <f t="shared" si="2"/>
        <v>9221</v>
      </c>
      <c r="H29" s="28"/>
      <c r="I29" s="29"/>
    </row>
    <row r="30" spans="1:9">
      <c r="A30" s="30" t="s">
        <v>44</v>
      </c>
      <c r="B30" s="34">
        <v>99935</v>
      </c>
      <c r="C30" s="28">
        <v>103146</v>
      </c>
      <c r="D30" s="28"/>
      <c r="E30" s="28"/>
      <c r="F30" s="28"/>
      <c r="G30" s="28">
        <f t="shared" si="2"/>
        <v>203081</v>
      </c>
      <c r="H30" s="28"/>
      <c r="I30" s="29"/>
    </row>
    <row r="31" spans="1:9" ht="15" customHeight="1">
      <c r="A31" s="30" t="s">
        <v>45</v>
      </c>
      <c r="B31" s="34"/>
      <c r="C31" s="28">
        <v>2000</v>
      </c>
      <c r="D31" s="28"/>
      <c r="E31" s="28"/>
      <c r="F31" s="28"/>
      <c r="G31" s="28">
        <f t="shared" si="2"/>
        <v>2000</v>
      </c>
      <c r="H31" s="28"/>
      <c r="I31" s="29"/>
    </row>
    <row r="32" spans="1:9">
      <c r="A32" s="30" t="s">
        <v>46</v>
      </c>
      <c r="B32" s="34"/>
      <c r="C32" s="28">
        <v>2858</v>
      </c>
      <c r="D32" s="28"/>
      <c r="E32" s="28"/>
      <c r="F32" s="28"/>
      <c r="G32" s="28">
        <f t="shared" si="2"/>
        <v>2858</v>
      </c>
      <c r="H32" s="28"/>
      <c r="I32" s="29"/>
    </row>
    <row r="33" spans="1:9" ht="30">
      <c r="A33" s="49" t="s">
        <v>47</v>
      </c>
      <c r="B33" s="34"/>
      <c r="C33" s="28">
        <v>1999925</v>
      </c>
      <c r="D33" s="28"/>
      <c r="E33" s="28"/>
      <c r="F33" s="28"/>
      <c r="G33" s="28">
        <f t="shared" si="2"/>
        <v>1999925</v>
      </c>
      <c r="H33" s="28"/>
      <c r="I33" s="29"/>
    </row>
    <row r="34" spans="1:9">
      <c r="A34" s="30" t="s">
        <v>48</v>
      </c>
      <c r="B34" s="34"/>
      <c r="C34" s="28">
        <v>299000</v>
      </c>
      <c r="D34" s="28"/>
      <c r="E34" s="28"/>
      <c r="F34" s="28"/>
      <c r="G34" s="28">
        <f t="shared" si="2"/>
        <v>299000</v>
      </c>
      <c r="H34" s="28"/>
      <c r="I34" s="29"/>
    </row>
    <row r="35" spans="1:9">
      <c r="A35" s="30" t="s">
        <v>49</v>
      </c>
      <c r="B35" s="34"/>
      <c r="C35" s="28"/>
      <c r="D35" s="28"/>
      <c r="E35" s="28"/>
      <c r="F35" s="28"/>
      <c r="G35" s="28">
        <f t="shared" si="2"/>
        <v>0</v>
      </c>
      <c r="H35" s="28"/>
      <c r="I35" s="29"/>
    </row>
    <row r="36" spans="1:9">
      <c r="A36" s="30" t="s">
        <v>50</v>
      </c>
      <c r="B36" s="34"/>
      <c r="C36" s="28"/>
      <c r="D36" s="28"/>
      <c r="E36" s="28"/>
      <c r="F36" s="28"/>
      <c r="G36" s="28">
        <f t="shared" si="2"/>
        <v>0</v>
      </c>
      <c r="H36" s="28"/>
      <c r="I36" s="29"/>
    </row>
    <row r="37" spans="1:9">
      <c r="A37" s="26" t="s">
        <v>51</v>
      </c>
      <c r="B37" s="38">
        <f t="shared" ref="B37:F37" si="3">SUM(B27:B36)</f>
        <v>99935</v>
      </c>
      <c r="C37" s="40">
        <f t="shared" si="3"/>
        <v>3376536.6</v>
      </c>
      <c r="D37" s="40">
        <f t="shared" si="3"/>
        <v>0</v>
      </c>
      <c r="E37" s="40">
        <f t="shared" si="3"/>
        <v>0</v>
      </c>
      <c r="F37" s="40">
        <f t="shared" si="3"/>
        <v>0</v>
      </c>
      <c r="G37" s="41">
        <f>SUM(G27:G36)</f>
        <v>3476471.6</v>
      </c>
      <c r="H37" s="28"/>
      <c r="I37" s="29"/>
    </row>
    <row r="38" spans="1:9" ht="15.75" customHeight="1" thickBot="1">
      <c r="A38" s="42" t="s">
        <v>52</v>
      </c>
      <c r="B38" s="43">
        <f t="shared" ref="B38:G38" si="4">+B25-B37</f>
        <v>1935458.26</v>
      </c>
      <c r="C38" s="44">
        <f t="shared" si="4"/>
        <v>1372714.3400000003</v>
      </c>
      <c r="D38" s="44">
        <f t="shared" si="4"/>
        <v>0</v>
      </c>
      <c r="E38" s="44">
        <f t="shared" si="4"/>
        <v>0</v>
      </c>
      <c r="F38" s="44">
        <f t="shared" si="4"/>
        <v>5662812.4500000002</v>
      </c>
      <c r="G38" s="44">
        <f t="shared" si="4"/>
        <v>8970985.0500000007</v>
      </c>
      <c r="H38" s="45"/>
      <c r="I38" s="46"/>
    </row>
    <row r="40" spans="1:9">
      <c r="A40" s="17" t="s">
        <v>16</v>
      </c>
      <c r="B40" s="17"/>
      <c r="C40" s="17"/>
      <c r="D40" s="17"/>
      <c r="E40" s="17"/>
      <c r="F40" s="17"/>
      <c r="G40" s="17"/>
    </row>
    <row r="41" spans="1:9">
      <c r="A41" s="5"/>
      <c r="B41" s="5"/>
      <c r="C41" s="11"/>
      <c r="D41" s="11"/>
      <c r="E41" s="11"/>
      <c r="F41" s="11"/>
      <c r="G41" s="11"/>
    </row>
    <row r="42" spans="1:9">
      <c r="A42" s="50" t="s">
        <v>53</v>
      </c>
      <c r="B42" s="18"/>
      <c r="C42" s="5"/>
      <c r="D42" s="5"/>
      <c r="E42" s="5"/>
      <c r="F42" s="5"/>
      <c r="G42" s="5"/>
    </row>
    <row r="43" spans="1:9">
      <c r="A43" s="51" t="s">
        <v>54</v>
      </c>
      <c r="B43" s="18"/>
      <c r="C43" s="5"/>
      <c r="D43" s="5"/>
      <c r="E43" s="5"/>
      <c r="F43" s="5"/>
      <c r="G43" s="5"/>
    </row>
  </sheetData>
  <sheetProtection formatCells="0" formatColumns="0" formatRows="0" insertColumns="0" insertRows="0" insertHyperlinks="0" deleteColumns="0" deleteRows="0" sort="0" autoFilter="0" pivotTables="0"/>
  <mergeCells count="12">
    <mergeCell ref="A43:B43"/>
    <mergeCell ref="A42:B42"/>
    <mergeCell ref="G11:G12"/>
    <mergeCell ref="H11:H12"/>
    <mergeCell ref="I11:I12"/>
    <mergeCell ref="A5:G5"/>
    <mergeCell ref="A40:G40"/>
    <mergeCell ref="A11:A12"/>
    <mergeCell ref="B11:C11"/>
    <mergeCell ref="D11:D12"/>
    <mergeCell ref="E11:E12"/>
    <mergeCell ref="F11:F12"/>
  </mergeCell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G16" sqref="G16"/>
    </sheetView>
  </sheetViews>
  <sheetFormatPr defaultRowHeight="15"/>
  <sheetData>
    <row r="1" spans="1:1" ht="23.45" customHeight="1">
      <c r="A1" s="1" t="s">
        <v>17</v>
      </c>
    </row>
    <row r="3" spans="1:1">
      <c r="A3" t="s">
        <v>18</v>
      </c>
    </row>
    <row r="5" spans="1:1">
      <c r="A5" t="s">
        <v>19</v>
      </c>
    </row>
    <row r="6" spans="1:1">
      <c r="A6" s="2" t="s">
        <v>20</v>
      </c>
    </row>
    <row r="9" spans="1:1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dcterms:created xsi:type="dcterms:W3CDTF">2015-06-05T18:17:20Z</dcterms:created>
  <dcterms:modified xsi:type="dcterms:W3CDTF">2024-02-28T00:07:17Z</dcterms:modified>
  <cp:category/>
</cp:coreProperties>
</file>