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8535" windowHeight="3345"/>
  </bookViews>
  <sheets>
    <sheet name="1ST QUARTER" sheetId="1" r:id="rId1"/>
    <sheet name="2ND QUARTER" sheetId="2" r:id="rId2"/>
    <sheet name="3RD QUARTER" sheetId="3" r:id="rId3"/>
    <sheet name="4TH QUARTER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J166" i="3"/>
  <c r="K166" s="1"/>
  <c r="L166" s="1"/>
  <c r="I166"/>
  <c r="J165"/>
  <c r="J164" s="1"/>
  <c r="K164" s="1"/>
  <c r="L164" s="1"/>
  <c r="I165"/>
  <c r="I164" s="1"/>
  <c r="J163"/>
  <c r="K163" s="1"/>
  <c r="L163" s="1"/>
  <c r="I163"/>
  <c r="J162"/>
  <c r="K162" s="1"/>
  <c r="L162" s="1"/>
  <c r="I162"/>
  <c r="I161" s="1"/>
  <c r="K160"/>
  <c r="L160" s="1"/>
  <c r="J160"/>
  <c r="I160"/>
  <c r="J159"/>
  <c r="J157" s="1"/>
  <c r="I159"/>
  <c r="K159" s="1"/>
  <c r="L159" s="1"/>
  <c r="J158"/>
  <c r="K158" s="1"/>
  <c r="L158" s="1"/>
  <c r="I158"/>
  <c r="I157" s="1"/>
  <c r="J156"/>
  <c r="K156" s="1"/>
  <c r="L156" s="1"/>
  <c r="I156"/>
  <c r="J155"/>
  <c r="J154" s="1"/>
  <c r="I155"/>
  <c r="I154" s="1"/>
  <c r="I153" s="1"/>
  <c r="K152"/>
  <c r="L152" s="1"/>
  <c r="J152"/>
  <c r="I152"/>
  <c r="J151"/>
  <c r="I151"/>
  <c r="K151" s="1"/>
  <c r="L151" s="1"/>
  <c r="K150"/>
  <c r="L150" s="1"/>
  <c r="J150"/>
  <c r="I150"/>
  <c r="J149"/>
  <c r="I149"/>
  <c r="K149" s="1"/>
  <c r="L149" s="1"/>
  <c r="J148"/>
  <c r="J144"/>
  <c r="K144" s="1"/>
  <c r="L144" s="1"/>
  <c r="I144"/>
  <c r="J143"/>
  <c r="K143" s="1"/>
  <c r="L143" s="1"/>
  <c r="I143"/>
  <c r="K142"/>
  <c r="L142" s="1"/>
  <c r="J142"/>
  <c r="J141" s="1"/>
  <c r="K141" s="1"/>
  <c r="L141" s="1"/>
  <c r="I142"/>
  <c r="I141" s="1"/>
  <c r="J140"/>
  <c r="I140"/>
  <c r="K140" s="1"/>
  <c r="L140" s="1"/>
  <c r="K139"/>
  <c r="L139" s="1"/>
  <c r="J139"/>
  <c r="I139"/>
  <c r="J138"/>
  <c r="I138"/>
  <c r="K138" s="1"/>
  <c r="L138" s="1"/>
  <c r="J137"/>
  <c r="J136"/>
  <c r="K136" s="1"/>
  <c r="L136" s="1"/>
  <c r="I136"/>
  <c r="I134" s="1"/>
  <c r="K134" s="1"/>
  <c r="L134" s="1"/>
  <c r="J135"/>
  <c r="K135" s="1"/>
  <c r="L135" s="1"/>
  <c r="I135"/>
  <c r="J134"/>
  <c r="K133"/>
  <c r="L133" s="1"/>
  <c r="J133"/>
  <c r="I133"/>
  <c r="J132"/>
  <c r="I132"/>
  <c r="K132" s="1"/>
  <c r="L132" s="1"/>
  <c r="K131"/>
  <c r="L131" s="1"/>
  <c r="J131"/>
  <c r="I131"/>
  <c r="J130"/>
  <c r="I130"/>
  <c r="K130" s="1"/>
  <c r="L130" s="1"/>
  <c r="J129"/>
  <c r="J128"/>
  <c r="K128" s="1"/>
  <c r="L128" s="1"/>
  <c r="I128"/>
  <c r="I126" s="1"/>
  <c r="K126" s="1"/>
  <c r="L126" s="1"/>
  <c r="J127"/>
  <c r="K127" s="1"/>
  <c r="L127" s="1"/>
  <c r="I127"/>
  <c r="J126"/>
  <c r="K125"/>
  <c r="L125" s="1"/>
  <c r="J125"/>
  <c r="J123" s="1"/>
  <c r="I125"/>
  <c r="J124"/>
  <c r="I124"/>
  <c r="K124" s="1"/>
  <c r="L124" s="1"/>
  <c r="J121"/>
  <c r="K121" s="1"/>
  <c r="L121" s="1"/>
  <c r="I121"/>
  <c r="J120"/>
  <c r="K120" s="1"/>
  <c r="L120" s="1"/>
  <c r="I120"/>
  <c r="J119"/>
  <c r="K119" s="1"/>
  <c r="L119" s="1"/>
  <c r="I119"/>
  <c r="K118"/>
  <c r="L118" s="1"/>
  <c r="J118"/>
  <c r="I118"/>
  <c r="K117"/>
  <c r="L117" s="1"/>
  <c r="J117"/>
  <c r="J116" s="1"/>
  <c r="K116" s="1"/>
  <c r="L116" s="1"/>
  <c r="I117"/>
  <c r="I116"/>
  <c r="K115"/>
  <c r="L115" s="1"/>
  <c r="J115"/>
  <c r="I115"/>
  <c r="J114"/>
  <c r="I114"/>
  <c r="K114" s="1"/>
  <c r="L114" s="1"/>
  <c r="J113"/>
  <c r="K113" s="1"/>
  <c r="L113" s="1"/>
  <c r="I113"/>
  <c r="I112" s="1"/>
  <c r="J109"/>
  <c r="K109" s="1"/>
  <c r="L109" s="1"/>
  <c r="I109"/>
  <c r="K108"/>
  <c r="L108" s="1"/>
  <c r="J108"/>
  <c r="I108"/>
  <c r="K107"/>
  <c r="L107" s="1"/>
  <c r="J107"/>
  <c r="J106" s="1"/>
  <c r="I107"/>
  <c r="I106"/>
  <c r="K105"/>
  <c r="L105" s="1"/>
  <c r="J105"/>
  <c r="I105"/>
  <c r="J104"/>
  <c r="K104" s="1"/>
  <c r="L104" s="1"/>
  <c r="I104"/>
  <c r="I103" s="1"/>
  <c r="J102"/>
  <c r="K102" s="1"/>
  <c r="L102" s="1"/>
  <c r="I102"/>
  <c r="J101"/>
  <c r="I101"/>
  <c r="J100"/>
  <c r="K100" s="1"/>
  <c r="L100" s="1"/>
  <c r="I100"/>
  <c r="J99"/>
  <c r="K99" s="1"/>
  <c r="L99" s="1"/>
  <c r="I99"/>
  <c r="J98"/>
  <c r="K98" s="1"/>
  <c r="L98" s="1"/>
  <c r="I98"/>
  <c r="J97"/>
  <c r="I97"/>
  <c r="J96"/>
  <c r="K96" s="1"/>
  <c r="L96" s="1"/>
  <c r="I96"/>
  <c r="J95"/>
  <c r="K95" s="1"/>
  <c r="L95" s="1"/>
  <c r="I95"/>
  <c r="J94"/>
  <c r="K94" s="1"/>
  <c r="L94" s="1"/>
  <c r="I94"/>
  <c r="J93"/>
  <c r="I93"/>
  <c r="J92"/>
  <c r="K92" s="1"/>
  <c r="L92" s="1"/>
  <c r="I92"/>
  <c r="J91"/>
  <c r="K91" s="1"/>
  <c r="L91" s="1"/>
  <c r="I91"/>
  <c r="J90"/>
  <c r="K90" s="1"/>
  <c r="L90" s="1"/>
  <c r="I90"/>
  <c r="J89"/>
  <c r="I89"/>
  <c r="J88"/>
  <c r="K88" s="1"/>
  <c r="L88" s="1"/>
  <c r="I88"/>
  <c r="J87"/>
  <c r="K87" s="1"/>
  <c r="L87" s="1"/>
  <c r="I87"/>
  <c r="I86"/>
  <c r="I85" s="1"/>
  <c r="J84"/>
  <c r="K84" s="1"/>
  <c r="L84" s="1"/>
  <c r="I84"/>
  <c r="J83"/>
  <c r="K83" s="1"/>
  <c r="L83" s="1"/>
  <c r="I83"/>
  <c r="J82"/>
  <c r="K82" s="1"/>
  <c r="L82" s="1"/>
  <c r="I82"/>
  <c r="J81"/>
  <c r="I81"/>
  <c r="J80"/>
  <c r="K80" s="1"/>
  <c r="L80" s="1"/>
  <c r="I80"/>
  <c r="J79"/>
  <c r="K79" s="1"/>
  <c r="L79" s="1"/>
  <c r="I79"/>
  <c r="J78"/>
  <c r="K78" s="1"/>
  <c r="L78" s="1"/>
  <c r="I78"/>
  <c r="J77"/>
  <c r="I77"/>
  <c r="J76"/>
  <c r="K76" s="1"/>
  <c r="L76" s="1"/>
  <c r="I76"/>
  <c r="J75"/>
  <c r="K75" s="1"/>
  <c r="L75" s="1"/>
  <c r="I75"/>
  <c r="J74"/>
  <c r="K74" s="1"/>
  <c r="L74" s="1"/>
  <c r="I74"/>
  <c r="I73" s="1"/>
  <c r="J72"/>
  <c r="K72" s="1"/>
  <c r="L72" s="1"/>
  <c r="I72"/>
  <c r="J71"/>
  <c r="K71" s="1"/>
  <c r="L71" s="1"/>
  <c r="I71"/>
  <c r="J70"/>
  <c r="K70" s="1"/>
  <c r="L70" s="1"/>
  <c r="I70"/>
  <c r="J69"/>
  <c r="I69"/>
  <c r="I68" s="1"/>
  <c r="I67" s="1"/>
  <c r="J66"/>
  <c r="K66" s="1"/>
  <c r="L66" s="1"/>
  <c r="I66"/>
  <c r="J65"/>
  <c r="I65"/>
  <c r="J64"/>
  <c r="K64" s="1"/>
  <c r="L64" s="1"/>
  <c r="I64"/>
  <c r="J63"/>
  <c r="K63" s="1"/>
  <c r="L63" s="1"/>
  <c r="I63"/>
  <c r="J62"/>
  <c r="K62" s="1"/>
  <c r="L62" s="1"/>
  <c r="I62"/>
  <c r="J61"/>
  <c r="I61"/>
  <c r="J60"/>
  <c r="K60" s="1"/>
  <c r="L60" s="1"/>
  <c r="I60"/>
  <c r="J59"/>
  <c r="K59" s="1"/>
  <c r="L59" s="1"/>
  <c r="I59"/>
  <c r="J58"/>
  <c r="K58" s="1"/>
  <c r="L58" s="1"/>
  <c r="I58"/>
  <c r="J57"/>
  <c r="I57"/>
  <c r="J56"/>
  <c r="K56" s="1"/>
  <c r="L56" s="1"/>
  <c r="I56"/>
  <c r="J55"/>
  <c r="K55" s="1"/>
  <c r="L55" s="1"/>
  <c r="I55"/>
  <c r="J54"/>
  <c r="K54" s="1"/>
  <c r="L54" s="1"/>
  <c r="I54"/>
  <c r="J53"/>
  <c r="I53"/>
  <c r="I52" s="1"/>
  <c r="I51" s="1"/>
  <c r="J49"/>
  <c r="I49"/>
  <c r="J48"/>
  <c r="K48" s="1"/>
  <c r="L48" s="1"/>
  <c r="I48"/>
  <c r="J47"/>
  <c r="K47" s="1"/>
  <c r="L47" s="1"/>
  <c r="I47"/>
  <c r="J46"/>
  <c r="K46" s="1"/>
  <c r="L46" s="1"/>
  <c r="I46"/>
  <c r="J45"/>
  <c r="I45"/>
  <c r="I43" s="1"/>
  <c r="J44"/>
  <c r="K44" s="1"/>
  <c r="L44" s="1"/>
  <c r="I44"/>
  <c r="J42"/>
  <c r="K42" s="1"/>
  <c r="L42" s="1"/>
  <c r="I42"/>
  <c r="J41"/>
  <c r="I41"/>
  <c r="J40"/>
  <c r="K40" s="1"/>
  <c r="L40" s="1"/>
  <c r="I40"/>
  <c r="J39"/>
  <c r="K39" s="1"/>
  <c r="L39" s="1"/>
  <c r="I39"/>
  <c r="J38"/>
  <c r="K38" s="1"/>
  <c r="L38" s="1"/>
  <c r="I38"/>
  <c r="J37"/>
  <c r="I37"/>
  <c r="J36"/>
  <c r="K36" s="1"/>
  <c r="L36" s="1"/>
  <c r="I36"/>
  <c r="J35"/>
  <c r="K35" s="1"/>
  <c r="L35" s="1"/>
  <c r="I35"/>
  <c r="J34"/>
  <c r="K34" s="1"/>
  <c r="L34" s="1"/>
  <c r="I34"/>
  <c r="J33"/>
  <c r="I33"/>
  <c r="J32"/>
  <c r="K32" s="1"/>
  <c r="L32" s="1"/>
  <c r="I32"/>
  <c r="J31"/>
  <c r="K31" s="1"/>
  <c r="L31" s="1"/>
  <c r="I31"/>
  <c r="J30"/>
  <c r="K30" s="1"/>
  <c r="L30" s="1"/>
  <c r="I30"/>
  <c r="J29"/>
  <c r="I29"/>
  <c r="I28" s="1"/>
  <c r="I26" s="1"/>
  <c r="J27"/>
  <c r="K27" s="1"/>
  <c r="I27"/>
  <c r="J25"/>
  <c r="K25" s="1"/>
  <c r="L25" s="1"/>
  <c r="J24"/>
  <c r="K24" s="1"/>
  <c r="L24" s="1"/>
  <c r="K23"/>
  <c r="L23" s="1"/>
  <c r="J23"/>
  <c r="J22"/>
  <c r="K22" s="1"/>
  <c r="L22" s="1"/>
  <c r="I21"/>
  <c r="J20"/>
  <c r="K20" s="1"/>
  <c r="L20" s="1"/>
  <c r="K19"/>
  <c r="L19" s="1"/>
  <c r="J19"/>
  <c r="J18"/>
  <c r="K18" s="1"/>
  <c r="L18" s="1"/>
  <c r="J17"/>
  <c r="K17" s="1"/>
  <c r="L17" s="1"/>
  <c r="I16"/>
  <c r="L16" s="1"/>
  <c r="J15"/>
  <c r="K15" s="1"/>
  <c r="L15" s="1"/>
  <c r="I15"/>
  <c r="J14"/>
  <c r="K14" s="1"/>
  <c r="L14" s="1"/>
  <c r="I14"/>
  <c r="J13"/>
  <c r="K13" s="1"/>
  <c r="L13" s="1"/>
  <c r="I13"/>
  <c r="K12"/>
  <c r="L12" s="1"/>
  <c r="J12"/>
  <c r="J11" s="1"/>
  <c r="K11" s="1"/>
  <c r="L11" s="1"/>
  <c r="I12"/>
  <c r="I11" s="1"/>
  <c r="J166" i="2"/>
  <c r="K166" s="1"/>
  <c r="L166" s="1"/>
  <c r="I166"/>
  <c r="J165"/>
  <c r="K165" s="1"/>
  <c r="L165" s="1"/>
  <c r="I165"/>
  <c r="I164" s="1"/>
  <c r="J163"/>
  <c r="K163" s="1"/>
  <c r="L163" s="1"/>
  <c r="I163"/>
  <c r="J162"/>
  <c r="K162" s="1"/>
  <c r="L162" s="1"/>
  <c r="I162"/>
  <c r="J161"/>
  <c r="K161" s="1"/>
  <c r="L161" s="1"/>
  <c r="I161"/>
  <c r="J160"/>
  <c r="I160"/>
  <c r="J159"/>
  <c r="K159" s="1"/>
  <c r="L159" s="1"/>
  <c r="I159"/>
  <c r="J158"/>
  <c r="K158" s="1"/>
  <c r="L158" s="1"/>
  <c r="I158"/>
  <c r="J157"/>
  <c r="K157" s="1"/>
  <c r="L157" s="1"/>
  <c r="I157"/>
  <c r="J156"/>
  <c r="I156"/>
  <c r="I154" s="1"/>
  <c r="I153" s="1"/>
  <c r="J155"/>
  <c r="K155" s="1"/>
  <c r="L155" s="1"/>
  <c r="I155"/>
  <c r="J154"/>
  <c r="J153"/>
  <c r="J152"/>
  <c r="I152"/>
  <c r="J151"/>
  <c r="K151" s="1"/>
  <c r="L151" s="1"/>
  <c r="I151"/>
  <c r="J150"/>
  <c r="K150" s="1"/>
  <c r="L150" s="1"/>
  <c r="I150"/>
  <c r="J149"/>
  <c r="K149" s="1"/>
  <c r="L149" s="1"/>
  <c r="I149"/>
  <c r="I148" s="1"/>
  <c r="I167" s="1"/>
  <c r="J144"/>
  <c r="K144" s="1"/>
  <c r="L144" s="1"/>
  <c r="I144"/>
  <c r="J143"/>
  <c r="K143" s="1"/>
  <c r="L143" s="1"/>
  <c r="I143"/>
  <c r="J142"/>
  <c r="K142" s="1"/>
  <c r="L142" s="1"/>
  <c r="I142"/>
  <c r="I141" s="1"/>
  <c r="J140"/>
  <c r="K140" s="1"/>
  <c r="L140" s="1"/>
  <c r="I140"/>
  <c r="J139"/>
  <c r="K139" s="1"/>
  <c r="L139" s="1"/>
  <c r="I139"/>
  <c r="J138"/>
  <c r="K138" s="1"/>
  <c r="L138" s="1"/>
  <c r="I138"/>
  <c r="I137" s="1"/>
  <c r="J136"/>
  <c r="K136" s="1"/>
  <c r="L136" s="1"/>
  <c r="I136"/>
  <c r="J135"/>
  <c r="K135" s="1"/>
  <c r="L135" s="1"/>
  <c r="I135"/>
  <c r="J134"/>
  <c r="K134" s="1"/>
  <c r="L134" s="1"/>
  <c r="I134"/>
  <c r="J133"/>
  <c r="I133"/>
  <c r="J132"/>
  <c r="K132" s="1"/>
  <c r="L132" s="1"/>
  <c r="I132"/>
  <c r="J131"/>
  <c r="K131" s="1"/>
  <c r="L131" s="1"/>
  <c r="I131"/>
  <c r="J130"/>
  <c r="K130" s="1"/>
  <c r="L130" s="1"/>
  <c r="I130"/>
  <c r="I129" s="1"/>
  <c r="J128"/>
  <c r="K128" s="1"/>
  <c r="L128" s="1"/>
  <c r="I128"/>
  <c r="J127"/>
  <c r="K127" s="1"/>
  <c r="L127" s="1"/>
  <c r="I127"/>
  <c r="J126"/>
  <c r="K126" s="1"/>
  <c r="L126" s="1"/>
  <c r="I126"/>
  <c r="J125"/>
  <c r="I125"/>
  <c r="I123" s="1"/>
  <c r="I122" s="1"/>
  <c r="J124"/>
  <c r="K124" s="1"/>
  <c r="L124" s="1"/>
  <c r="I124"/>
  <c r="J123"/>
  <c r="J121"/>
  <c r="I121"/>
  <c r="J120"/>
  <c r="K120" s="1"/>
  <c r="L120" s="1"/>
  <c r="I120"/>
  <c r="J119"/>
  <c r="K119" s="1"/>
  <c r="L119" s="1"/>
  <c r="I119"/>
  <c r="J118"/>
  <c r="K118" s="1"/>
  <c r="L118" s="1"/>
  <c r="I118"/>
  <c r="J117"/>
  <c r="I117"/>
  <c r="I116" s="1"/>
  <c r="J115"/>
  <c r="K115" s="1"/>
  <c r="L115" s="1"/>
  <c r="I115"/>
  <c r="J114"/>
  <c r="K114" s="1"/>
  <c r="L114" s="1"/>
  <c r="I114"/>
  <c r="I113" s="1"/>
  <c r="J109"/>
  <c r="K109" s="1"/>
  <c r="L109" s="1"/>
  <c r="I109"/>
  <c r="J108"/>
  <c r="K108" s="1"/>
  <c r="L108" s="1"/>
  <c r="I108"/>
  <c r="J107"/>
  <c r="I107"/>
  <c r="I106" s="1"/>
  <c r="J105"/>
  <c r="K105" s="1"/>
  <c r="L105" s="1"/>
  <c r="I105"/>
  <c r="J104"/>
  <c r="K104" s="1"/>
  <c r="L104" s="1"/>
  <c r="I104"/>
  <c r="J102"/>
  <c r="K102" s="1"/>
  <c r="L102" s="1"/>
  <c r="I102"/>
  <c r="J101"/>
  <c r="K101" s="1"/>
  <c r="L101" s="1"/>
  <c r="I101"/>
  <c r="J100"/>
  <c r="K100" s="1"/>
  <c r="L100" s="1"/>
  <c r="I100"/>
  <c r="J99"/>
  <c r="I99"/>
  <c r="J98"/>
  <c r="K98" s="1"/>
  <c r="L98" s="1"/>
  <c r="I98"/>
  <c r="J97"/>
  <c r="K97" s="1"/>
  <c r="L97" s="1"/>
  <c r="I97"/>
  <c r="J96"/>
  <c r="K96" s="1"/>
  <c r="L96" s="1"/>
  <c r="I96"/>
  <c r="J95"/>
  <c r="I95"/>
  <c r="J94"/>
  <c r="K94" s="1"/>
  <c r="L94" s="1"/>
  <c r="I94"/>
  <c r="J93"/>
  <c r="K93" s="1"/>
  <c r="L93" s="1"/>
  <c r="I93"/>
  <c r="J92"/>
  <c r="K92" s="1"/>
  <c r="L92" s="1"/>
  <c r="I92"/>
  <c r="J91"/>
  <c r="I91"/>
  <c r="J90"/>
  <c r="K90" s="1"/>
  <c r="L90" s="1"/>
  <c r="I90"/>
  <c r="J89"/>
  <c r="K89" s="1"/>
  <c r="L89" s="1"/>
  <c r="I89"/>
  <c r="J88"/>
  <c r="K88" s="1"/>
  <c r="L88" s="1"/>
  <c r="I88"/>
  <c r="J87"/>
  <c r="I87"/>
  <c r="I86" s="1"/>
  <c r="I85" s="1"/>
  <c r="J84"/>
  <c r="K84" s="1"/>
  <c r="L84" s="1"/>
  <c r="I84"/>
  <c r="J83"/>
  <c r="I83"/>
  <c r="J82"/>
  <c r="K82" s="1"/>
  <c r="L82" s="1"/>
  <c r="I82"/>
  <c r="J81"/>
  <c r="K81" s="1"/>
  <c r="L81" s="1"/>
  <c r="I81"/>
  <c r="J80"/>
  <c r="K80" s="1"/>
  <c r="L80" s="1"/>
  <c r="I80"/>
  <c r="J79"/>
  <c r="I79"/>
  <c r="J78"/>
  <c r="K78" s="1"/>
  <c r="L78" s="1"/>
  <c r="I78"/>
  <c r="J77"/>
  <c r="K77" s="1"/>
  <c r="L77" s="1"/>
  <c r="I77"/>
  <c r="J76"/>
  <c r="K76" s="1"/>
  <c r="L76" s="1"/>
  <c r="I76"/>
  <c r="J75"/>
  <c r="I75"/>
  <c r="I73" s="1"/>
  <c r="J74"/>
  <c r="K74" s="1"/>
  <c r="L74" s="1"/>
  <c r="I74"/>
  <c r="J72"/>
  <c r="K72" s="1"/>
  <c r="L72" s="1"/>
  <c r="I72"/>
  <c r="J71"/>
  <c r="I71"/>
  <c r="J70"/>
  <c r="K70" s="1"/>
  <c r="L70" s="1"/>
  <c r="I70"/>
  <c r="J69"/>
  <c r="K69" s="1"/>
  <c r="L69" s="1"/>
  <c r="I69"/>
  <c r="J68"/>
  <c r="K68" s="1"/>
  <c r="L68" s="1"/>
  <c r="I68"/>
  <c r="J66"/>
  <c r="K66" s="1"/>
  <c r="L66" s="1"/>
  <c r="I66"/>
  <c r="J65"/>
  <c r="K65" s="1"/>
  <c r="L65" s="1"/>
  <c r="I65"/>
  <c r="J64"/>
  <c r="K64" s="1"/>
  <c r="L64" s="1"/>
  <c r="I64"/>
  <c r="J63"/>
  <c r="I63"/>
  <c r="I62" s="1"/>
  <c r="J61"/>
  <c r="K61" s="1"/>
  <c r="L61" s="1"/>
  <c r="I61"/>
  <c r="J60"/>
  <c r="K60" s="1"/>
  <c r="L60" s="1"/>
  <c r="I60"/>
  <c r="J59"/>
  <c r="I59"/>
  <c r="J58"/>
  <c r="K58" s="1"/>
  <c r="L58" s="1"/>
  <c r="I58"/>
  <c r="J57"/>
  <c r="K57" s="1"/>
  <c r="L57" s="1"/>
  <c r="I57"/>
  <c r="J56"/>
  <c r="K56" s="1"/>
  <c r="L56" s="1"/>
  <c r="I56"/>
  <c r="J55"/>
  <c r="I55"/>
  <c r="J54"/>
  <c r="K54" s="1"/>
  <c r="L54" s="1"/>
  <c r="I54"/>
  <c r="J53"/>
  <c r="K53" s="1"/>
  <c r="L53" s="1"/>
  <c r="I53"/>
  <c r="J52"/>
  <c r="K52" s="1"/>
  <c r="L52" s="1"/>
  <c r="I52"/>
  <c r="I51" s="1"/>
  <c r="J49"/>
  <c r="K49" s="1"/>
  <c r="L49" s="1"/>
  <c r="I49"/>
  <c r="J48"/>
  <c r="K48" s="1"/>
  <c r="L48" s="1"/>
  <c r="I48"/>
  <c r="J47"/>
  <c r="I47"/>
  <c r="J46"/>
  <c r="K46" s="1"/>
  <c r="L46" s="1"/>
  <c r="I46"/>
  <c r="J45"/>
  <c r="K45" s="1"/>
  <c r="L45" s="1"/>
  <c r="I45"/>
  <c r="J44"/>
  <c r="K44" s="1"/>
  <c r="L44" s="1"/>
  <c r="I44"/>
  <c r="I43" s="1"/>
  <c r="J42"/>
  <c r="K42" s="1"/>
  <c r="L42" s="1"/>
  <c r="I42"/>
  <c r="J41"/>
  <c r="K41" s="1"/>
  <c r="L41" s="1"/>
  <c r="I41"/>
  <c r="J40"/>
  <c r="K40" s="1"/>
  <c r="L40" s="1"/>
  <c r="I40"/>
  <c r="J39"/>
  <c r="I39"/>
  <c r="J38"/>
  <c r="K38" s="1"/>
  <c r="L38" s="1"/>
  <c r="I38"/>
  <c r="J37"/>
  <c r="K37" s="1"/>
  <c r="L37" s="1"/>
  <c r="I37"/>
  <c r="J36"/>
  <c r="K36" s="1"/>
  <c r="L36" s="1"/>
  <c r="I36"/>
  <c r="J35"/>
  <c r="I35"/>
  <c r="J34"/>
  <c r="K34" s="1"/>
  <c r="L34" s="1"/>
  <c r="I34"/>
  <c r="J33"/>
  <c r="K33" s="1"/>
  <c r="L33" s="1"/>
  <c r="I33"/>
  <c r="J32"/>
  <c r="K32" s="1"/>
  <c r="L32" s="1"/>
  <c r="I32"/>
  <c r="I28" s="1"/>
  <c r="J31"/>
  <c r="I31"/>
  <c r="J30"/>
  <c r="K30" s="1"/>
  <c r="L30" s="1"/>
  <c r="I30"/>
  <c r="J29"/>
  <c r="K29" s="1"/>
  <c r="L29" s="1"/>
  <c r="I29"/>
  <c r="J28"/>
  <c r="J27"/>
  <c r="I27"/>
  <c r="J25"/>
  <c r="K25" s="1"/>
  <c r="L25" s="1"/>
  <c r="J24"/>
  <c r="K24" s="1"/>
  <c r="L24" s="1"/>
  <c r="K23"/>
  <c r="L23" s="1"/>
  <c r="J23"/>
  <c r="J22"/>
  <c r="K22" s="1"/>
  <c r="L22" s="1"/>
  <c r="I21"/>
  <c r="J20"/>
  <c r="K20" s="1"/>
  <c r="L20" s="1"/>
  <c r="J19"/>
  <c r="K19" s="1"/>
  <c r="L19" s="1"/>
  <c r="J18"/>
  <c r="K18" s="1"/>
  <c r="L18" s="1"/>
  <c r="J17"/>
  <c r="K17" s="1"/>
  <c r="L17" s="1"/>
  <c r="L16"/>
  <c r="I16"/>
  <c r="K15"/>
  <c r="L15" s="1"/>
  <c r="J15"/>
  <c r="I15"/>
  <c r="J14"/>
  <c r="I14"/>
  <c r="K14" s="1"/>
  <c r="L14" s="1"/>
  <c r="K13"/>
  <c r="L13" s="1"/>
  <c r="J13"/>
  <c r="I13"/>
  <c r="J12"/>
  <c r="I12"/>
  <c r="K12" s="1"/>
  <c r="L12" s="1"/>
  <c r="J11"/>
  <c r="K106" i="3" l="1"/>
  <c r="L106" s="1"/>
  <c r="J103"/>
  <c r="K103" s="1"/>
  <c r="L103" s="1"/>
  <c r="K154"/>
  <c r="L154" s="1"/>
  <c r="J153"/>
  <c r="K153" s="1"/>
  <c r="L153" s="1"/>
  <c r="J122"/>
  <c r="K123"/>
  <c r="L123" s="1"/>
  <c r="I50"/>
  <c r="K157"/>
  <c r="L157" s="1"/>
  <c r="K129"/>
  <c r="L129" s="1"/>
  <c r="I112" i="2"/>
  <c r="I145" s="1"/>
  <c r="I26"/>
  <c r="I67"/>
  <c r="I50" s="1"/>
  <c r="I103"/>
  <c r="J161" i="3"/>
  <c r="K161" s="1"/>
  <c r="L161" s="1"/>
  <c r="K153" i="2"/>
  <c r="L153" s="1"/>
  <c r="I129" i="3"/>
  <c r="I137"/>
  <c r="K137" s="1"/>
  <c r="L137" s="1"/>
  <c r="I148"/>
  <c r="I167" s="1"/>
  <c r="K27" i="2"/>
  <c r="L27" s="1"/>
  <c r="K31"/>
  <c r="L31" s="1"/>
  <c r="K35"/>
  <c r="L35" s="1"/>
  <c r="K39"/>
  <c r="L39" s="1"/>
  <c r="J43"/>
  <c r="K43" s="1"/>
  <c r="L43" s="1"/>
  <c r="K47"/>
  <c r="L47" s="1"/>
  <c r="J51"/>
  <c r="K55"/>
  <c r="L55" s="1"/>
  <c r="K59"/>
  <c r="L59" s="1"/>
  <c r="K63"/>
  <c r="L63" s="1"/>
  <c r="J67"/>
  <c r="K71"/>
  <c r="L71" s="1"/>
  <c r="K75"/>
  <c r="L75" s="1"/>
  <c r="K79"/>
  <c r="L79" s="1"/>
  <c r="K83"/>
  <c r="L83" s="1"/>
  <c r="K87"/>
  <c r="L87" s="1"/>
  <c r="K91"/>
  <c r="L91" s="1"/>
  <c r="K95"/>
  <c r="L95" s="1"/>
  <c r="K99"/>
  <c r="L99" s="1"/>
  <c r="K107"/>
  <c r="L107" s="1"/>
  <c r="J113"/>
  <c r="K117"/>
  <c r="L117" s="1"/>
  <c r="K121"/>
  <c r="L121" s="1"/>
  <c r="K125"/>
  <c r="L125" s="1"/>
  <c r="J129"/>
  <c r="K133"/>
  <c r="L133" s="1"/>
  <c r="J137"/>
  <c r="K137" s="1"/>
  <c r="L137" s="1"/>
  <c r="J141"/>
  <c r="K141" s="1"/>
  <c r="L141" s="1"/>
  <c r="J148"/>
  <c r="K152"/>
  <c r="L152" s="1"/>
  <c r="K156"/>
  <c r="L156" s="1"/>
  <c r="K160"/>
  <c r="L160" s="1"/>
  <c r="J164"/>
  <c r="K164" s="1"/>
  <c r="L164" s="1"/>
  <c r="K29" i="3"/>
  <c r="L29" s="1"/>
  <c r="K33"/>
  <c r="L33" s="1"/>
  <c r="K37"/>
  <c r="L37" s="1"/>
  <c r="K41"/>
  <c r="L41" s="1"/>
  <c r="K45"/>
  <c r="L45" s="1"/>
  <c r="K49"/>
  <c r="L49" s="1"/>
  <c r="K53"/>
  <c r="L53" s="1"/>
  <c r="K57"/>
  <c r="L57" s="1"/>
  <c r="K61"/>
  <c r="L61" s="1"/>
  <c r="K65"/>
  <c r="L65" s="1"/>
  <c r="K69"/>
  <c r="L69" s="1"/>
  <c r="J73"/>
  <c r="K73" s="1"/>
  <c r="L73" s="1"/>
  <c r="K77"/>
  <c r="L77" s="1"/>
  <c r="K81"/>
  <c r="L81" s="1"/>
  <c r="K89"/>
  <c r="L89" s="1"/>
  <c r="K93"/>
  <c r="L93" s="1"/>
  <c r="K97"/>
  <c r="L97" s="1"/>
  <c r="K101"/>
  <c r="L101" s="1"/>
  <c r="K155"/>
  <c r="L155" s="1"/>
  <c r="K28" i="2"/>
  <c r="L28" s="1"/>
  <c r="I11"/>
  <c r="K11" s="1"/>
  <c r="L11" s="1"/>
  <c r="J26"/>
  <c r="J62"/>
  <c r="K62" s="1"/>
  <c r="L62" s="1"/>
  <c r="J106"/>
  <c r="K106" s="1"/>
  <c r="L106" s="1"/>
  <c r="J116"/>
  <c r="K116" s="1"/>
  <c r="L116" s="1"/>
  <c r="J28" i="3"/>
  <c r="J52"/>
  <c r="K165"/>
  <c r="L165" s="1"/>
  <c r="J112"/>
  <c r="I123"/>
  <c r="I122" s="1"/>
  <c r="J86" i="2"/>
  <c r="J68" i="3"/>
  <c r="J86"/>
  <c r="J73" i="2"/>
  <c r="K73" s="1"/>
  <c r="L73" s="1"/>
  <c r="K123"/>
  <c r="L123" s="1"/>
  <c r="K154"/>
  <c r="L154" s="1"/>
  <c r="J43" i="3"/>
  <c r="K43" s="1"/>
  <c r="L43" s="1"/>
  <c r="I10"/>
  <c r="I9" s="1"/>
  <c r="L27"/>
  <c r="J16"/>
  <c r="J10" s="1"/>
  <c r="L21"/>
  <c r="J21"/>
  <c r="J16" i="2"/>
  <c r="L21"/>
  <c r="J21"/>
  <c r="K148"/>
  <c r="L148" s="1"/>
  <c r="I110" l="1"/>
  <c r="I146" s="1"/>
  <c r="I168" s="1"/>
  <c r="K51"/>
  <c r="L51" s="1"/>
  <c r="J145" i="3"/>
  <c r="K145" s="1"/>
  <c r="L145" s="1"/>
  <c r="K112"/>
  <c r="L112" s="1"/>
  <c r="K86" i="2"/>
  <c r="L86" s="1"/>
  <c r="J85"/>
  <c r="K85" s="1"/>
  <c r="L85" s="1"/>
  <c r="K129"/>
  <c r="L129" s="1"/>
  <c r="J122"/>
  <c r="K122" s="1"/>
  <c r="L122" s="1"/>
  <c r="K68" i="3"/>
  <c r="L68" s="1"/>
  <c r="J67"/>
  <c r="K67" s="1"/>
  <c r="L67" s="1"/>
  <c r="K86"/>
  <c r="L86" s="1"/>
  <c r="J85"/>
  <c r="K85" s="1"/>
  <c r="L85" s="1"/>
  <c r="K28"/>
  <c r="J26"/>
  <c r="K52"/>
  <c r="L52" s="1"/>
  <c r="J51"/>
  <c r="K113" i="2"/>
  <c r="L113" s="1"/>
  <c r="J112"/>
  <c r="I10"/>
  <c r="I9" s="1"/>
  <c r="I145" i="3"/>
  <c r="I146" s="1"/>
  <c r="I168" s="1"/>
  <c r="K148"/>
  <c r="L148" s="1"/>
  <c r="I110"/>
  <c r="K67" i="2"/>
  <c r="L67" s="1"/>
  <c r="K26"/>
  <c r="L26" s="1"/>
  <c r="J103"/>
  <c r="K103" s="1"/>
  <c r="L103" s="1"/>
  <c r="J167" i="3"/>
  <c r="K167" s="1"/>
  <c r="L167" s="1"/>
  <c r="J167" i="2"/>
  <c r="K167" s="1"/>
  <c r="L167" s="1"/>
  <c r="K122" i="3"/>
  <c r="L122" s="1"/>
  <c r="K10"/>
  <c r="L10" s="1"/>
  <c r="J9"/>
  <c r="J10" i="2"/>
  <c r="K51" i="3" l="1"/>
  <c r="L51" s="1"/>
  <c r="J50"/>
  <c r="K50" s="1"/>
  <c r="L50" s="1"/>
  <c r="L28"/>
  <c r="K26"/>
  <c r="L26" s="1"/>
  <c r="J50" i="2"/>
  <c r="K50" s="1"/>
  <c r="L50" s="1"/>
  <c r="J145"/>
  <c r="K145" s="1"/>
  <c r="L145" s="1"/>
  <c r="K112"/>
  <c r="L112" s="1"/>
  <c r="K9" i="3"/>
  <c r="L9" s="1"/>
  <c r="J110"/>
  <c r="K10" i="2"/>
  <c r="L10" s="1"/>
  <c r="J9"/>
  <c r="K110" i="3" l="1"/>
  <c r="L110" s="1"/>
  <c r="J146"/>
  <c r="K9" i="2"/>
  <c r="L9" s="1"/>
  <c r="J110"/>
  <c r="K146" i="3" l="1"/>
  <c r="L146" s="1"/>
  <c r="J168"/>
  <c r="K168" s="1"/>
  <c r="L168" s="1"/>
  <c r="K110" i="2"/>
  <c r="L110" s="1"/>
  <c r="J146"/>
  <c r="K146" l="1"/>
  <c r="L146" s="1"/>
  <c r="J168"/>
  <c r="K168" s="1"/>
  <c r="L168" s="1"/>
</calcChain>
</file>

<file path=xl/sharedStrings.xml><?xml version="1.0" encoding="utf-8"?>
<sst xmlns="http://schemas.openxmlformats.org/spreadsheetml/2006/main" count="987" uniqueCount="314">
  <si>
    <t>BLGF SRE Form No. 1-a (Revised 2007)</t>
  </si>
  <si>
    <t>Statement of Receipts Sources</t>
  </si>
  <si>
    <t>Municipality: BALUNGAO</t>
  </si>
  <si>
    <t>Period Covered: Q1, 2014</t>
  </si>
  <si>
    <t>Particulars</t>
  </si>
  <si>
    <t>BLGF Acct. Code</t>
  </si>
  <si>
    <t>Income Target (Approved Budget)</t>
  </si>
  <si>
    <t>Actual Receipts</t>
  </si>
  <si>
    <t>Excess of Actual VS Target</t>
  </si>
  <si>
    <t>% of Over/ (Under) to Target</t>
  </si>
  <si>
    <t>LOCAL SOURCES</t>
  </si>
  <si>
    <t>TAX REVENUES (10+26+43)</t>
  </si>
  <si>
    <t>REAL PROPERTY TAX (11+16+21)</t>
  </si>
  <si>
    <t>Real Property Tax -Basic (12+13+14+15)</t>
  </si>
  <si>
    <t>Current Year</t>
  </si>
  <si>
    <t>Fines and Penalties-Current Year</t>
  </si>
  <si>
    <t>Prior Year/s</t>
  </si>
  <si>
    <t>Fines and Penalties-Prior Year/s</t>
  </si>
  <si>
    <t>Special Levy on Idle Lands (17+18+19+20)</t>
  </si>
  <si>
    <t>Special Levy on Land Benefited by Public Works Projects (22 to 25)</t>
  </si>
  <si>
    <t>TAX ON BUSINESS (total of line 27+28+39 to 42)</t>
  </si>
  <si>
    <t>Amusement Tax</t>
  </si>
  <si>
    <t>Business Tax (29 to 38)</t>
  </si>
  <si>
    <t>Manufacturers, Assemblers, etc.</t>
  </si>
  <si>
    <t>Wholesalers, Distributors, etc.</t>
  </si>
  <si>
    <t>Exporters, Manufacturers, Dealers, etc.</t>
  </si>
  <si>
    <t>Retailers</t>
  </si>
  <si>
    <t>Contractors and other Independent contractors</t>
  </si>
  <si>
    <t>Banks &amp; Other Financial Institutions</t>
  </si>
  <si>
    <t>Peddlers</t>
  </si>
  <si>
    <t>Printing &amp; Publication Tax</t>
  </si>
  <si>
    <t>Tax on Amusement Places</t>
  </si>
  <si>
    <t>Other Business Taxes</t>
  </si>
  <si>
    <t>Franchise Tax</t>
  </si>
  <si>
    <t>Tax on Delivery Trucks and Vans</t>
  </si>
  <si>
    <t>Tax on Sand, Gravel &amp; Other Quarry Resources</t>
  </si>
  <si>
    <t>Fines and Penalties-Business Taxes</t>
  </si>
  <si>
    <t>OTHER TAXES (total of line 44 to 49)</t>
  </si>
  <si>
    <t>Community Tax-Corporation</t>
  </si>
  <si>
    <t>Community Tax-Individual</t>
  </si>
  <si>
    <t>Professional Tax</t>
  </si>
  <si>
    <t>Real Property Transfer Tax</t>
  </si>
  <si>
    <t>Other Taxes</t>
  </si>
  <si>
    <t>Fines and Penalties-Other Taxes</t>
  </si>
  <si>
    <t>NON-TAX REVENUES (51+67+85+103)</t>
  </si>
  <si>
    <t>REGULATORY FEES (Permit and Licenses) (52+62+65+66)</t>
  </si>
  <si>
    <t>Permit and Licenses ( 53 to 61)</t>
  </si>
  <si>
    <t>Fees on Weights and Measures</t>
  </si>
  <si>
    <t>Fishery Rental Fees and Privilege Fees</t>
  </si>
  <si>
    <t>Franchising and Licensing Fees</t>
  </si>
  <si>
    <t>Business Permit Fees</t>
  </si>
  <si>
    <t>Building Permit Fees</t>
  </si>
  <si>
    <t>Zonal/Location Permit Fees</t>
  </si>
  <si>
    <t>Tricycle Operators Permit Fees</t>
  </si>
  <si>
    <t>Occupational Fees</t>
  </si>
  <si>
    <t>Other Permit &amp; Licenses</t>
  </si>
  <si>
    <t>Registration Fees (63+64)</t>
  </si>
  <si>
    <t>Cattle/Animal Registration Fees</t>
  </si>
  <si>
    <t>Civil Registration Fees</t>
  </si>
  <si>
    <t>Inspection Fees</t>
  </si>
  <si>
    <t>Fines and Penalties-Permits and Licenses</t>
  </si>
  <si>
    <t>SERVICE/USER CHARGES (Service Income) (68+73+78 to84)</t>
  </si>
  <si>
    <t>Clearance and Certification Fees (69 to 72)</t>
  </si>
  <si>
    <t>Police Clearance</t>
  </si>
  <si>
    <t>Secretary's Fees</t>
  </si>
  <si>
    <t>Health Certificate</t>
  </si>
  <si>
    <t>Other Clearance and Certification</t>
  </si>
  <si>
    <t>Other Fees (74 to 77)</t>
  </si>
  <si>
    <t>Garbage Fees</t>
  </si>
  <si>
    <t>Wharfage Fees</t>
  </si>
  <si>
    <t>Toll Fees</t>
  </si>
  <si>
    <t>Other Service Income</t>
  </si>
  <si>
    <t>Fines and Penalties-Service  Income</t>
  </si>
  <si>
    <t>Landing and Aeronautical Fees</t>
  </si>
  <si>
    <t>Parking and Terminal Fees</t>
  </si>
  <si>
    <t>Hospital Fees</t>
  </si>
  <si>
    <t>Medical, Dental and Laboratory Fees</t>
  </si>
  <si>
    <t>Market &amp; Slaughterhouse Fees</t>
  </si>
  <si>
    <t>Printing and Publication Fees</t>
  </si>
  <si>
    <t>INCOME FROM ECONOMIC ENTERPRISES (Business Income) (86)</t>
  </si>
  <si>
    <t>Income from Economic Enterprises (87 to 102)</t>
  </si>
  <si>
    <t>School Operations</t>
  </si>
  <si>
    <t>Power Generation/Distribution</t>
  </si>
  <si>
    <t>Hospital Operations</t>
  </si>
  <si>
    <t>Canteen/Restaurant Operations</t>
  </si>
  <si>
    <t>Cemetery Operations</t>
  </si>
  <si>
    <t>Communication Facilities &amp; Equipment Operations</t>
  </si>
  <si>
    <t>Dormitory Operations</t>
  </si>
  <si>
    <t>Market Operations</t>
  </si>
  <si>
    <t>Slaughterhouse Operations</t>
  </si>
  <si>
    <t>Transportation System Operations</t>
  </si>
  <si>
    <t>Waterworks System Operations</t>
  </si>
  <si>
    <t>Printing &amp; Publication Operations</t>
  </si>
  <si>
    <t xml:space="preserve">Income from Lease/Rental of Facilities </t>
  </si>
  <si>
    <t>Income from Trading Business</t>
  </si>
  <si>
    <t>Other Economic Enterprises</t>
  </si>
  <si>
    <t>Fines and Penalties-Economic Enterprises</t>
  </si>
  <si>
    <t>OTHER INCOME/RECEIPTS (Other General Income) (104 to 106)</t>
  </si>
  <si>
    <t>Interest Income</t>
  </si>
  <si>
    <t>Dividend Income</t>
  </si>
  <si>
    <t>Other General Income (Miscellaneous) (107 to 109)</t>
  </si>
  <si>
    <t>Rebates on MMDA Contribution</t>
  </si>
  <si>
    <t>Sales of Confiscated/Abandoned/Seized Goods &amp; Properties</t>
  </si>
  <si>
    <t>Miscellaneous - Others</t>
  </si>
  <si>
    <t>TOTAL INCOME-LOCAL SOURCES (9+50)</t>
  </si>
  <si>
    <t>EXTERNAL SOURCES</t>
  </si>
  <si>
    <t>SHARE FROM NATIONAL TAX COLLECTION (113+116)</t>
  </si>
  <si>
    <t>Internal Revenue Allotment (114+115)</t>
  </si>
  <si>
    <t>Prior Year</t>
  </si>
  <si>
    <t>Other Shares from National Tax Collection (117 to 121)</t>
  </si>
  <si>
    <t>Share from Economic Zone (RA 7227)</t>
  </si>
  <si>
    <t>Share from EVAT</t>
  </si>
  <si>
    <t>Share from National Wealth</t>
  </si>
  <si>
    <t>Share from PAGCOR/PCSO/Lotto</t>
  </si>
  <si>
    <t>Share from Tobacco Excise Tax (RA 7171)</t>
  </si>
  <si>
    <t>EXTRAORDINARY RECEIPTS/GRANTS/DONATIONS/AIDS (123+126+129)</t>
  </si>
  <si>
    <t>Grants and Donations (124+125)</t>
  </si>
  <si>
    <t>Domestic</t>
  </si>
  <si>
    <t>Foreign</t>
  </si>
  <si>
    <t>Subsidy Income (127+128)</t>
  </si>
  <si>
    <t>Other Subsidy Income</t>
  </si>
  <si>
    <t>Subsidy from GOCCs</t>
  </si>
  <si>
    <t>Extraordinary Gains and Premiums (130 to 133)</t>
  </si>
  <si>
    <t>Gain on FOREX</t>
  </si>
  <si>
    <t>Gain on Sale of Assets</t>
  </si>
  <si>
    <t>Premium on Bonds Payable</t>
  </si>
  <si>
    <t>Gain on Sale of Investments</t>
  </si>
  <si>
    <t>INTER-LOCAL TRANSFERS (135+136)</t>
  </si>
  <si>
    <t>Subsidy from LGUs</t>
  </si>
  <si>
    <t>Subsidy from Other Funds</t>
  </si>
  <si>
    <t>CAPITAL/INVESTMENT RECEIPTS (138 to 140)</t>
  </si>
  <si>
    <t>Proceeds from Sale of Assets</t>
  </si>
  <si>
    <t>Proceeds from Sale of Debt Securities of Other Entities</t>
  </si>
  <si>
    <t>Collection of Loans Receivables (Principal)</t>
  </si>
  <si>
    <t>RECEIPTS FROM LOANS AND BORROWINGS (Payable) (142 to 144)</t>
  </si>
  <si>
    <t>Loans - Foreign</t>
  </si>
  <si>
    <t>Loans - Domestic</t>
  </si>
  <si>
    <t>Bonds Flotation</t>
  </si>
  <si>
    <t>TOTAL INCOME/RECEIPTS FROM EXTERNAL SOURCES (112+122+134+137+141)</t>
  </si>
  <si>
    <t>TOTAL GENERAL FUND (110+145)</t>
  </si>
  <si>
    <t>SPECIAL EDUCATION FUND</t>
  </si>
  <si>
    <t>Special Education Tax (149 to 152)</t>
  </si>
  <si>
    <t>Donation/Grants/Aid (154)</t>
  </si>
  <si>
    <t>Grants and Donations (155+156)</t>
  </si>
  <si>
    <t>Other Receipts (158+159)</t>
  </si>
  <si>
    <t>Other Business Income (Miscellaneous)</t>
  </si>
  <si>
    <t>INTER-LOCAL TRANSFERS (162+163)</t>
  </si>
  <si>
    <t>RECEIPTS FROM LOANS AND BORROWINGS (Payable) (165+166)</t>
  </si>
  <si>
    <t>TOTAL SPECIAL EDUCATION FUND (148+153+157+160+161+164)</t>
  </si>
  <si>
    <t>GRAND TOTAL (GF + SEF) (146+167)</t>
  </si>
  <si>
    <t>Certified correct:</t>
  </si>
  <si>
    <t>Note 1 : Income Targets figures based on the annual</t>
  </si>
  <si>
    <t>Period Covered: Q2, 2014</t>
  </si>
  <si>
    <t>Period Covered: Q3, 2014</t>
  </si>
  <si>
    <t>NONIETO L. VINO</t>
  </si>
  <si>
    <t>Municipal Treasurer</t>
  </si>
  <si>
    <t>BUREAU OF LOCAL GOVERNMENT FINANCE
DEPARTMENT OF FINANCE
http://blgf.gov.ph/</t>
  </si>
  <si>
    <t>STATEMENT OF RECEIPTS AND EXPENDITURES</t>
  </si>
  <si>
    <t>LGU:</t>
  </si>
  <si>
    <t>BALUNGAO, PANGASINAN</t>
  </si>
  <si>
    <t>Period Covered:</t>
  </si>
  <si>
    <t>Q4, 2014</t>
  </si>
  <si>
    <t>Income Target/ Budget Appropriation</t>
  </si>
  <si>
    <t>General Fund</t>
  </si>
  <si>
    <t>SEF</t>
  </si>
  <si>
    <t>Trust Fund</t>
  </si>
  <si>
    <t>Trust Liability</t>
  </si>
  <si>
    <t>Total</t>
  </si>
  <si>
    <t>17,568,609.27</t>
  </si>
  <si>
    <t>17,865,608.77</t>
  </si>
  <si>
    <t>1,058,369.97</t>
  </si>
  <si>
    <t>0.00</t>
  </si>
  <si>
    <t>18,923,978.74</t>
  </si>
  <si>
    <t>TAX REVENUE</t>
  </si>
  <si>
    <t>3,950,000.00</t>
  </si>
  <si>
    <t>1,721,588.86</t>
  </si>
  <si>
    <t>2,779,958.83</t>
  </si>
  <si>
    <t xml:space="preserve">     Real Property Tax</t>
  </si>
  <si>
    <t>2,250,000.00</t>
  </si>
  <si>
    <t>846,696.02</t>
  </si>
  <si>
    <t>1,905,065.99</t>
  </si>
  <si>
    <t xml:space="preserve">     Tax on Business</t>
  </si>
  <si>
    <t>1,500,000.00</t>
  </si>
  <si>
    <t>622,367.11</t>
  </si>
  <si>
    <t xml:space="preserve">     Other Taxes</t>
  </si>
  <si>
    <t>200,000.00</t>
  </si>
  <si>
    <t>252,525.73</t>
  </si>
  <si>
    <t>NON-TAX REVENUE</t>
  </si>
  <si>
    <t>13,618,609.27</t>
  </si>
  <si>
    <t>16,144,019.91</t>
  </si>
  <si>
    <t xml:space="preserve">     Regulatory Fees (Permits and Licenses)</t>
  </si>
  <si>
    <t>472,147.10</t>
  </si>
  <si>
    <t>471,147.10</t>
  </si>
  <si>
    <t xml:space="preserve">     Service/User Charges (Service Income)</t>
  </si>
  <si>
    <t>2,170,861.74</t>
  </si>
  <si>
    <t>2,169,861.74</t>
  </si>
  <si>
    <t xml:space="preserve">     Receipts from Economic Enterprises (Business Income)</t>
  </si>
  <si>
    <t>10,975,600.43</t>
  </si>
  <si>
    <t>13,503,011.07</t>
  </si>
  <si>
    <t xml:space="preserve">     Other Receipts (Other General Income)</t>
  </si>
  <si>
    <t>55,186,231.00</t>
  </si>
  <si>
    <t>18,746,305.40</t>
  </si>
  <si>
    <t>73,932,536.40</t>
  </si>
  <si>
    <t xml:space="preserve">     Internal Revenue Allotment</t>
  </si>
  <si>
    <t xml:space="preserve">     Other Shares from National Tax Collections</t>
  </si>
  <si>
    <t xml:space="preserve">     Inter-Local Transfers</t>
  </si>
  <si>
    <t xml:space="preserve">     Extraordinary Receipts/Grants/Donations/Aids</t>
  </si>
  <si>
    <t>TOTAL CURRENT OPERATING INCOME</t>
  </si>
  <si>
    <t>72,754,840.27</t>
  </si>
  <si>
    <t>73,051,839.77</t>
  </si>
  <si>
    <t>92,856,515.14</t>
  </si>
  <si>
    <t>ADD: SUPPLEMENTAL BUDGET (UNAPPROPRIATED SURPLUS) FOR CURRENT OPERATING EXPENDITURES</t>
  </si>
  <si>
    <t>TOTAL AVAILABLE FOR CURRENT OPERATING EXPENDITURES</t>
  </si>
  <si>
    <t>LESS: CURRENT OPERATING EXPENDITURES (PS + MOOE + FE)</t>
  </si>
  <si>
    <t/>
  </si>
  <si>
    <t xml:space="preserve">    General Public Services</t>
  </si>
  <si>
    <t>25,579,758.52</t>
  </si>
  <si>
    <t>24,113,599.79</t>
  </si>
  <si>
    <t>18,120,000.00</t>
  </si>
  <si>
    <t>42,233,599.79</t>
  </si>
  <si>
    <t xml:space="preserve">    Education, Culture &amp; Sports/Manpower Development</t>
  </si>
  <si>
    <t>1,549,030.67</t>
  </si>
  <si>
    <t>1,297,403.69</t>
  </si>
  <si>
    <t xml:space="preserve">    Health, Nutrition &amp; Population Control</t>
  </si>
  <si>
    <t>4,275,739.00</t>
  </si>
  <si>
    <t>3,875,062.25</t>
  </si>
  <si>
    <t xml:space="preserve">    Labor and Employment</t>
  </si>
  <si>
    <t xml:space="preserve">    Housing and Community Development</t>
  </si>
  <si>
    <t>13,434,972.12</t>
  </si>
  <si>
    <t>12,754,262.28</t>
  </si>
  <si>
    <t xml:space="preserve">    Social Services and Social Welfare</t>
  </si>
  <si>
    <t>6,710,097.00</t>
  </si>
  <si>
    <t>6,480,377.12</t>
  </si>
  <si>
    <t xml:space="preserve">    Economic Services</t>
  </si>
  <si>
    <t>15,611,188.96</t>
  </si>
  <si>
    <t>12,553,014.08</t>
  </si>
  <si>
    <t xml:space="preserve">    Debt Service (FE) (Interest Expense &amp; Other Charges)</t>
  </si>
  <si>
    <t>TOTAL CURRENT OPERATING EXPENDITURES</t>
  </si>
  <si>
    <t>67,160,786.27</t>
  </si>
  <si>
    <t>59,776,315.52</t>
  </si>
  <si>
    <t>79,193,719.21</t>
  </si>
  <si>
    <t>NET OPERATING INCOME/(LOSS) FROM CURRENT OPERATIONS</t>
  </si>
  <si>
    <t>5,594,054.00</t>
  </si>
  <si>
    <t>13,275,524.25</t>
  </si>
  <si>
    <t>-239,033.72</t>
  </si>
  <si>
    <t>626,305.40</t>
  </si>
  <si>
    <t>13,662,795.93</t>
  </si>
  <si>
    <t>ADD: NON-INCOME RECEIPTS</t>
  </si>
  <si>
    <t>CAPITAL/INVESTMENT RECEIPTS</t>
  </si>
  <si>
    <t xml:space="preserve">     Proceeds from Sale of Assets</t>
  </si>
  <si>
    <t xml:space="preserve">     Proceeds from Sale of Debt Securities of Other Entities</t>
  </si>
  <si>
    <t xml:space="preserve">     Collection of Loans Receivables</t>
  </si>
  <si>
    <t>RECEIPTS FROM LOANS AND BORROWINGS</t>
  </si>
  <si>
    <t xml:space="preserve">     Acquisition of Loans</t>
  </si>
  <si>
    <t xml:space="preserve">     Issuance of Bonds</t>
  </si>
  <si>
    <t>OTHER NON-INCOME RECEIPTS</t>
  </si>
  <si>
    <t>TOTAL NON-INCOME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</si>
  <si>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</si>
  <si>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</si>
  <si>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</si>
  <si>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</si>
  <si>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5,593,054.00</t>
  </si>
  <si>
    <t>5,592,054.10</t>
  </si>
  <si>
    <t xml:space="preserve">    Purchase/Construct of Property Plant and Equipment  (Assets/Capital Outlay)</t>
  </si>
  <si>
    <t xml:space="preserve">    Purchase of Debt Securities of Other Entities (Investment Outlay)</t>
  </si>
  <si>
    <t xml:space="preserve">    Grant/Make Loan to Other Entities (Investment Outlay)</t>
  </si>
  <si>
    <t>DEBT SERVICE (Principal Cost)</t>
  </si>
  <si>
    <t xml:space="preserve">    Payment of Loan Amortization</t>
  </si>
  <si>
    <t xml:space="preserve">    Retirement/Redemption of Bonds/Debt Securities</t>
  </si>
  <si>
    <t>OTHER NON-OPERATING EXPENDITURES</t>
  </si>
  <si>
    <t>TOTAL NON-OPERATING EXPENDITURES</t>
  </si>
  <si>
    <t>NET INCREASE/(DECREASE) IN FUNDS</t>
  </si>
  <si>
    <t>1,000.00</t>
  </si>
  <si>
    <t>7,683,470.15</t>
  </si>
  <si>
    <t>8,070,741.83</t>
  </si>
  <si>
    <t>ADD: CASH BALANCE, BEGINNING</t>
  </si>
  <si>
    <t>5,597,451.80</t>
  </si>
  <si>
    <t>3,124,084.73</t>
  </si>
  <si>
    <t>2,473,367.07</t>
  </si>
  <si>
    <t>FUND/CASH AVAILABLE</t>
  </si>
  <si>
    <t>5,598,451.80</t>
  </si>
  <si>
    <t>10,807,554.88</t>
  </si>
  <si>
    <t>2,234,333.35</t>
  </si>
  <si>
    <t>13,668,193.63</t>
  </si>
  <si>
    <t>Less: Payment of Prior Year/s Accounts Payable</t>
  </si>
  <si>
    <t>CONTINUING  APPROPRIATION</t>
  </si>
  <si>
    <t>4,128,625.53</t>
  </si>
  <si>
    <t>300,000.00</t>
  </si>
  <si>
    <t>FUND/CASH BALANCE, END</t>
  </si>
  <si>
    <t>1,469,826.27</t>
  </si>
  <si>
    <t>10,507,554.88</t>
  </si>
  <si>
    <t>13,368,193.63</t>
  </si>
  <si>
    <t>GF</t>
  </si>
  <si>
    <t>TF</t>
  </si>
  <si>
    <t>TL</t>
  </si>
  <si>
    <t>TOTAL</t>
  </si>
  <si>
    <t>Amount set aside to finance projects with appropriations</t>
  </si>
  <si>
    <t xml:space="preserve">     provided in the previous years (Continuing appropriations)</t>
  </si>
  <si>
    <t>4,853,142.95</t>
  </si>
  <si>
    <t>33,122.20</t>
  </si>
  <si>
    <t>4,886,265.15</t>
  </si>
  <si>
    <t>Amount set aside for payment of Accounts Payable</t>
  </si>
  <si>
    <t>Amount set aside for Obligation not yet Due and Demandable</t>
  </si>
  <si>
    <t>5,500,866.00</t>
  </si>
  <si>
    <t>348,347.35</t>
  </si>
  <si>
    <t>5,849,213.35</t>
  </si>
  <si>
    <t>Amount Available for appropriations/operations</t>
  </si>
  <si>
    <t>153,545.93</t>
  </si>
  <si>
    <t>1,852,863.80</t>
  </si>
  <si>
    <t>2,632,715.13</t>
  </si>
  <si>
    <t>Total Assets (net of accumulated depreciation)</t>
  </si>
  <si>
    <t>78,522,944.44</t>
  </si>
  <si>
    <t xml:space="preserve">Generated by BOLIVAR R. MINA on </t>
  </si>
  <si>
    <t>08/04/2015 2.22 PM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</si>
</sst>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_(* #,##0_);_(* \(#,##0\);_(* \-??_);_(@_)"/>
    <numFmt numFmtId="166" formatCode="hh:mm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57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0"/>
      <color indexed="8"/>
      <name val="SansSerif"/>
    </font>
    <font>
      <sz val="8"/>
      <color indexed="8"/>
      <name val="SansSerif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8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23" borderId="7" applyNumberFormat="0" applyAlignment="0" applyProtection="0"/>
    <xf numFmtId="0" fontId="1" fillId="23" borderId="7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23" borderId="7" applyNumberFormat="0" applyAlignment="0" applyProtection="0"/>
    <xf numFmtId="0" fontId="1" fillId="23" borderId="7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70">
    <xf numFmtId="0" fontId="0" fillId="0" borderId="0" xfId="0"/>
    <xf numFmtId="165" fontId="23" fillId="0" borderId="11" xfId="55" applyNumberFormat="1" applyFont="1" applyFill="1" applyBorder="1" applyAlignment="1" applyProtection="1"/>
    <xf numFmtId="165" fontId="26" fillId="20" borderId="17" xfId="55" applyNumberFormat="1" applyFont="1" applyFill="1" applyBorder="1" applyAlignment="1" applyProtection="1"/>
    <xf numFmtId="165" fontId="23" fillId="20" borderId="17" xfId="55" applyNumberFormat="1" applyFont="1" applyFill="1" applyBorder="1" applyAlignment="1" applyProtection="1"/>
    <xf numFmtId="9" fontId="21" fillId="20" borderId="17" xfId="84" applyFont="1" applyFill="1" applyBorder="1" applyAlignment="1" applyProtection="1"/>
    <xf numFmtId="165" fontId="26" fillId="20" borderId="14" xfId="55" applyNumberFormat="1" applyFont="1" applyFill="1" applyBorder="1" applyAlignment="1" applyProtection="1"/>
    <xf numFmtId="165" fontId="23" fillId="20" borderId="14" xfId="55" applyNumberFormat="1" applyFont="1" applyFill="1" applyBorder="1" applyAlignment="1" applyProtection="1"/>
    <xf numFmtId="9" fontId="21" fillId="20" borderId="14" xfId="84" applyFont="1" applyFill="1" applyBorder="1" applyAlignment="1" applyProtection="1"/>
    <xf numFmtId="165" fontId="23" fillId="20" borderId="14" xfId="55" applyNumberFormat="1" applyFont="1" applyFill="1" applyBorder="1" applyAlignment="1" applyProtection="1">
      <alignment horizontal="left"/>
    </xf>
    <xf numFmtId="165" fontId="27" fillId="20" borderId="14" xfId="55" applyNumberFormat="1" applyFont="1" applyFill="1" applyBorder="1" applyAlignment="1" applyProtection="1"/>
    <xf numFmtId="165" fontId="28" fillId="20" borderId="14" xfId="55" applyNumberFormat="1" applyFont="1" applyFill="1" applyBorder="1" applyAlignment="1" applyProtection="1"/>
    <xf numFmtId="165" fontId="26" fillId="0" borderId="10" xfId="55" applyNumberFormat="1" applyFont="1" applyFill="1" applyBorder="1" applyAlignment="1" applyProtection="1">
      <alignment horizontal="left"/>
    </xf>
    <xf numFmtId="9" fontId="21" fillId="0" borderId="12" xfId="84" applyFont="1" applyFill="1" applyBorder="1" applyAlignment="1" applyProtection="1"/>
    <xf numFmtId="165" fontId="28" fillId="20" borderId="14" xfId="55" applyNumberFormat="1" applyFont="1" applyFill="1" applyBorder="1" applyAlignment="1" applyProtection="1">
      <alignment horizontal="left"/>
    </xf>
    <xf numFmtId="165" fontId="26" fillId="20" borderId="14" xfId="55" applyNumberFormat="1" applyFont="1" applyFill="1" applyBorder="1" applyAlignment="1" applyProtection="1">
      <alignment horizontal="left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96"/>
    <xf numFmtId="0" fontId="19" fillId="0" borderId="0" xfId="96" applyFont="1"/>
    <xf numFmtId="0" fontId="1" fillId="0" borderId="10" xfId="96" applyBorder="1"/>
    <xf numFmtId="0" fontId="1" fillId="0" borderId="12" xfId="96" applyFont="1" applyBorder="1"/>
    <xf numFmtId="0" fontId="1" fillId="0" borderId="0" xfId="96" applyFont="1" applyBorder="1"/>
    <xf numFmtId="0" fontId="19" fillId="0" borderId="0" xfId="96" applyFont="1" applyFill="1" applyBorder="1"/>
    <xf numFmtId="0" fontId="19" fillId="0" borderId="0" xfId="96" applyFont="1" applyAlignment="1">
      <alignment horizontal="center"/>
    </xf>
    <xf numFmtId="0" fontId="20" fillId="0" borderId="14" xfId="96" applyFont="1" applyBorder="1"/>
    <xf numFmtId="0" fontId="19" fillId="0" borderId="10" xfId="96" applyFont="1" applyBorder="1"/>
    <xf numFmtId="0" fontId="21" fillId="0" borderId="0" xfId="96" applyFont="1"/>
    <xf numFmtId="0" fontId="19" fillId="0" borderId="14" xfId="96" applyFont="1" applyBorder="1"/>
    <xf numFmtId="0" fontId="20" fillId="20" borderId="14" xfId="96" applyFont="1" applyFill="1" applyBorder="1" applyAlignment="1">
      <alignment horizontal="center" vertical="center" wrapText="1"/>
    </xf>
    <xf numFmtId="0" fontId="20" fillId="0" borderId="14" xfId="96" applyFont="1" applyFill="1" applyBorder="1" applyAlignment="1">
      <alignment horizontal="left"/>
    </xf>
    <xf numFmtId="0" fontId="21" fillId="0" borderId="14" xfId="96" applyFont="1" applyFill="1" applyBorder="1"/>
    <xf numFmtId="0" fontId="20" fillId="0" borderId="14" xfId="96" applyFont="1" applyFill="1" applyBorder="1"/>
    <xf numFmtId="0" fontId="20" fillId="0" borderId="10" xfId="96" applyFont="1" applyFill="1" applyBorder="1"/>
    <xf numFmtId="165" fontId="1" fillId="0" borderId="11" xfId="151" applyNumberFormat="1" applyFont="1" applyFill="1" applyBorder="1" applyAlignment="1" applyProtection="1"/>
    <xf numFmtId="0" fontId="21" fillId="0" borderId="16" xfId="96" applyFont="1" applyFill="1" applyBorder="1"/>
    <xf numFmtId="0" fontId="22" fillId="0" borderId="0" xfId="96" applyFont="1" applyAlignment="1">
      <alignment horizontal="center"/>
    </xf>
    <xf numFmtId="165" fontId="1" fillId="0" borderId="0" xfId="96" applyNumberFormat="1"/>
    <xf numFmtId="0" fontId="1" fillId="0" borderId="14" xfId="96" applyBorder="1"/>
    <xf numFmtId="0" fontId="1" fillId="0" borderId="14" xfId="96" applyFont="1" applyFill="1" applyBorder="1"/>
    <xf numFmtId="0" fontId="24" fillId="0" borderId="0" xfId="96" applyFont="1" applyAlignment="1">
      <alignment horizontal="center"/>
    </xf>
    <xf numFmtId="0" fontId="25" fillId="0" borderId="0" xfId="96" applyFont="1" applyAlignment="1">
      <alignment horizontal="left"/>
    </xf>
    <xf numFmtId="0" fontId="26" fillId="0" borderId="0" xfId="96" applyFont="1" applyAlignment="1">
      <alignment horizontal="center"/>
    </xf>
    <xf numFmtId="0" fontId="20" fillId="0" borderId="0" xfId="96" applyFont="1"/>
    <xf numFmtId="0" fontId="20" fillId="20" borderId="12" xfId="96" applyFont="1" applyFill="1" applyBorder="1" applyAlignment="1">
      <alignment horizontal="center" vertical="center" wrapText="1"/>
    </xf>
    <xf numFmtId="0" fontId="26" fillId="20" borderId="14" xfId="96" applyFont="1" applyFill="1" applyBorder="1" applyAlignment="1">
      <alignment horizontal="center" vertical="center" wrapText="1"/>
    </xf>
    <xf numFmtId="0" fontId="20" fillId="20" borderId="14" xfId="96" applyFont="1" applyFill="1" applyBorder="1" applyAlignment="1">
      <alignment horizontal="center" wrapText="1"/>
    </xf>
    <xf numFmtId="0" fontId="20" fillId="0" borderId="10" xfId="96" applyFont="1" applyBorder="1"/>
    <xf numFmtId="165" fontId="23" fillId="0" borderId="11" xfId="151" applyNumberFormat="1" applyFont="1" applyFill="1" applyBorder="1" applyAlignment="1" applyProtection="1"/>
    <xf numFmtId="165" fontId="1" fillId="0" borderId="12" xfId="151" applyNumberFormat="1" applyFont="1" applyFill="1" applyBorder="1" applyAlignment="1" applyProtection="1"/>
    <xf numFmtId="0" fontId="20" fillId="0" borderId="17" xfId="96" applyFont="1" applyBorder="1"/>
    <xf numFmtId="165" fontId="26" fillId="20" borderId="17" xfId="151" applyNumberFormat="1" applyFont="1" applyFill="1" applyBorder="1" applyAlignment="1" applyProtection="1"/>
    <xf numFmtId="165" fontId="23" fillId="20" borderId="17" xfId="151" applyNumberFormat="1" applyFont="1" applyFill="1" applyBorder="1" applyAlignment="1" applyProtection="1"/>
    <xf numFmtId="9" fontId="21" fillId="20" borderId="17" xfId="176" applyFont="1" applyFill="1" applyBorder="1" applyAlignment="1" applyProtection="1"/>
    <xf numFmtId="0" fontId="20" fillId="0" borderId="14" xfId="96" applyFont="1" applyBorder="1" applyAlignment="1">
      <alignment horizontal="left"/>
    </xf>
    <xf numFmtId="165" fontId="26" fillId="20" borderId="14" xfId="151" applyNumberFormat="1" applyFont="1" applyFill="1" applyBorder="1" applyAlignment="1" applyProtection="1"/>
    <xf numFmtId="165" fontId="23" fillId="20" borderId="14" xfId="151" applyNumberFormat="1" applyFont="1" applyFill="1" applyBorder="1" applyAlignment="1" applyProtection="1"/>
    <xf numFmtId="9" fontId="21" fillId="20" borderId="14" xfId="176" applyFont="1" applyFill="1" applyBorder="1" applyAlignment="1" applyProtection="1"/>
    <xf numFmtId="0" fontId="21" fillId="0" borderId="14" xfId="96" applyFont="1" applyBorder="1"/>
    <xf numFmtId="0" fontId="21" fillId="0" borderId="14" xfId="96" applyFont="1" applyFill="1" applyBorder="1" applyAlignment="1">
      <alignment horizontal="left"/>
    </xf>
    <xf numFmtId="165" fontId="23" fillId="20" borderId="14" xfId="151" applyNumberFormat="1" applyFont="1" applyFill="1" applyBorder="1" applyAlignment="1" applyProtection="1">
      <alignment horizontal="left"/>
    </xf>
    <xf numFmtId="164" fontId="1" fillId="0" borderId="0" xfId="151" applyFont="1" applyFill="1" applyBorder="1" applyAlignment="1" applyProtection="1"/>
    <xf numFmtId="165" fontId="27" fillId="20" borderId="14" xfId="151" applyNumberFormat="1" applyFont="1" applyFill="1" applyBorder="1" applyAlignment="1" applyProtection="1"/>
    <xf numFmtId="165" fontId="28" fillId="20" borderId="14" xfId="151" applyNumberFormat="1" applyFont="1" applyFill="1" applyBorder="1" applyAlignment="1" applyProtection="1"/>
    <xf numFmtId="0" fontId="21" fillId="0" borderId="15" xfId="96" applyFont="1" applyBorder="1"/>
    <xf numFmtId="165" fontId="23" fillId="20" borderId="14" xfId="96" applyNumberFormat="1" applyFont="1" applyFill="1" applyBorder="1"/>
    <xf numFmtId="0" fontId="20" fillId="0" borderId="13" xfId="96" applyFont="1" applyBorder="1"/>
    <xf numFmtId="165" fontId="26" fillId="0" borderId="10" xfId="151" applyNumberFormat="1" applyFont="1" applyFill="1" applyBorder="1" applyAlignment="1" applyProtection="1">
      <alignment horizontal="left"/>
    </xf>
    <xf numFmtId="9" fontId="21" fillId="0" borderId="12" xfId="176" applyFont="1" applyFill="1" applyBorder="1" applyAlignment="1" applyProtection="1"/>
    <xf numFmtId="0" fontId="21" fillId="0" borderId="14" xfId="96" applyFont="1" applyBorder="1" applyAlignment="1">
      <alignment horizontal="left" wrapText="1"/>
    </xf>
    <xf numFmtId="0" fontId="21" fillId="0" borderId="14" xfId="96" applyFont="1" applyBorder="1" applyAlignment="1">
      <alignment horizontal="center" wrapText="1"/>
    </xf>
    <xf numFmtId="0" fontId="21" fillId="0" borderId="14" xfId="96" applyFont="1" applyFill="1" applyBorder="1" applyAlignment="1">
      <alignment horizontal="left" wrapText="1"/>
    </xf>
    <xf numFmtId="0" fontId="21" fillId="0" borderId="14" xfId="96" applyFont="1" applyBorder="1" applyAlignment="1">
      <alignment horizontal="left"/>
    </xf>
    <xf numFmtId="0" fontId="20" fillId="0" borderId="14" xfId="96" applyFont="1" applyFill="1" applyBorder="1" applyAlignment="1">
      <alignment horizontal="left" wrapText="1"/>
    </xf>
    <xf numFmtId="0" fontId="29" fillId="0" borderId="14" xfId="96" applyFont="1" applyBorder="1"/>
    <xf numFmtId="0" fontId="29" fillId="0" borderId="14" xfId="96" applyFont="1" applyFill="1" applyBorder="1"/>
    <xf numFmtId="0" fontId="21" fillId="0" borderId="17" xfId="96" applyFont="1" applyBorder="1"/>
    <xf numFmtId="0" fontId="21" fillId="0" borderId="17" xfId="96" applyFont="1" applyFill="1" applyBorder="1"/>
    <xf numFmtId="0" fontId="30" fillId="0" borderId="14" xfId="96" applyFont="1" applyBorder="1"/>
    <xf numFmtId="165" fontId="28" fillId="20" borderId="14" xfId="151" applyNumberFormat="1" applyFont="1" applyFill="1" applyBorder="1" applyAlignment="1" applyProtection="1">
      <alignment horizontal="left"/>
    </xf>
    <xf numFmtId="0" fontId="30" fillId="0" borderId="17" xfId="96" applyFont="1" applyBorder="1"/>
    <xf numFmtId="0" fontId="30" fillId="0" borderId="14" xfId="96" applyFont="1" applyFill="1" applyBorder="1"/>
    <xf numFmtId="0" fontId="31" fillId="0" borderId="14" xfId="96" applyFont="1" applyFill="1" applyBorder="1"/>
    <xf numFmtId="0" fontId="20" fillId="0" borderId="15" xfId="96" applyFont="1" applyBorder="1"/>
    <xf numFmtId="0" fontId="32" fillId="0" borderId="15" xfId="96" applyFont="1" applyBorder="1"/>
    <xf numFmtId="0" fontId="32" fillId="0" borderId="14" xfId="96" applyFont="1" applyFill="1" applyBorder="1"/>
    <xf numFmtId="0" fontId="33" fillId="0" borderId="14" xfId="96" applyFont="1" applyBorder="1"/>
    <xf numFmtId="0" fontId="33" fillId="0" borderId="14" xfId="96" applyFont="1" applyFill="1" applyBorder="1"/>
    <xf numFmtId="164" fontId="1" fillId="0" borderId="0" xfId="96" applyNumberFormat="1"/>
    <xf numFmtId="0" fontId="20" fillId="0" borderId="17" xfId="96" applyFont="1" applyFill="1" applyBorder="1"/>
    <xf numFmtId="165" fontId="26" fillId="20" borderId="14" xfId="151" applyNumberFormat="1" applyFont="1" applyFill="1" applyBorder="1" applyAlignment="1" applyProtection="1">
      <alignment horizontal="left"/>
    </xf>
    <xf numFmtId="166" fontId="19" fillId="0" borderId="0" xfId="96" applyNumberFormat="1" applyFont="1"/>
    <xf numFmtId="0" fontId="20" fillId="0" borderId="0" xfId="0" applyFont="1"/>
    <xf numFmtId="0" fontId="19" fillId="0" borderId="14" xfId="0" applyFont="1" applyBorder="1"/>
    <xf numFmtId="0" fontId="19" fillId="0" borderId="10" xfId="0" applyFont="1" applyBorder="1"/>
    <xf numFmtId="0" fontId="20" fillId="20" borderId="12" xfId="0" applyFont="1" applyFill="1" applyBorder="1" applyAlignment="1">
      <alignment horizontal="center" vertical="center" wrapText="1"/>
    </xf>
    <xf numFmtId="0" fontId="20" fillId="20" borderId="14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0" fillId="20" borderId="14" xfId="0" applyFont="1" applyFill="1" applyBorder="1" applyAlignment="1">
      <alignment horizontal="center" wrapText="1"/>
    </xf>
    <xf numFmtId="0" fontId="20" fillId="0" borderId="14" xfId="0" applyFont="1" applyBorder="1"/>
    <xf numFmtId="0" fontId="20" fillId="0" borderId="10" xfId="0" applyFont="1" applyBorder="1"/>
    <xf numFmtId="0" fontId="20" fillId="0" borderId="10" xfId="0" applyFont="1" applyFill="1" applyBorder="1"/>
    <xf numFmtId="165" fontId="0" fillId="0" borderId="11" xfId="55" applyNumberFormat="1" applyFont="1" applyFill="1" applyBorder="1" applyAlignment="1" applyProtection="1"/>
    <xf numFmtId="165" fontId="0" fillId="0" borderId="12" xfId="55" applyNumberFormat="1" applyFont="1" applyFill="1" applyBorder="1" applyAlignment="1" applyProtection="1"/>
    <xf numFmtId="0" fontId="20" fillId="0" borderId="17" xfId="0" applyFont="1" applyBorder="1"/>
    <xf numFmtId="0" fontId="20" fillId="0" borderId="14" xfId="0" applyFont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165" fontId="0" fillId="0" borderId="0" xfId="0" applyNumberFormat="1"/>
    <xf numFmtId="0" fontId="21" fillId="0" borderId="14" xfId="0" applyFont="1" applyBorder="1"/>
    <xf numFmtId="0" fontId="21" fillId="0" borderId="14" xfId="0" applyFont="1" applyFill="1" applyBorder="1" applyAlignment="1">
      <alignment horizontal="left"/>
    </xf>
    <xf numFmtId="164" fontId="0" fillId="0" borderId="0" xfId="55" applyFont="1" applyFill="1" applyBorder="1" applyAlignment="1" applyProtection="1"/>
    <xf numFmtId="0" fontId="20" fillId="0" borderId="14" xfId="0" applyFont="1" applyFill="1" applyBorder="1"/>
    <xf numFmtId="0" fontId="0" fillId="0" borderId="14" xfId="0" applyBorder="1"/>
    <xf numFmtId="0" fontId="21" fillId="0" borderId="15" xfId="0" applyFont="1" applyBorder="1"/>
    <xf numFmtId="0" fontId="0" fillId="0" borderId="12" xfId="0" applyFont="1" applyBorder="1"/>
    <xf numFmtId="0" fontId="21" fillId="0" borderId="14" xfId="0" applyFont="1" applyFill="1" applyBorder="1"/>
    <xf numFmtId="0" fontId="0" fillId="0" borderId="10" xfId="0" applyBorder="1"/>
    <xf numFmtId="165" fontId="23" fillId="20" borderId="14" xfId="0" applyNumberFormat="1" applyFont="1" applyFill="1" applyBorder="1"/>
    <xf numFmtId="0" fontId="20" fillId="0" borderId="13" xfId="0" applyFont="1" applyBorder="1"/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0" fillId="0" borderId="14" xfId="0" applyFont="1" applyFill="1" applyBorder="1" applyAlignment="1">
      <alignment horizontal="left" wrapText="1"/>
    </xf>
    <xf numFmtId="0" fontId="29" fillId="0" borderId="14" xfId="0" applyFont="1" applyBorder="1"/>
    <xf numFmtId="0" fontId="29" fillId="0" borderId="14" xfId="0" applyFont="1" applyFill="1" applyBorder="1"/>
    <xf numFmtId="0" fontId="21" fillId="0" borderId="17" xfId="0" applyFont="1" applyBorder="1"/>
    <xf numFmtId="0" fontId="21" fillId="0" borderId="17" xfId="0" applyFont="1" applyFill="1" applyBorder="1"/>
    <xf numFmtId="0" fontId="30" fillId="0" borderId="14" xfId="0" applyFont="1" applyBorder="1"/>
    <xf numFmtId="0" fontId="30" fillId="0" borderId="17" xfId="0" applyFont="1" applyBorder="1"/>
    <xf numFmtId="0" fontId="30" fillId="0" borderId="14" xfId="0" applyFont="1" applyFill="1" applyBorder="1"/>
    <xf numFmtId="0" fontId="31" fillId="0" borderId="14" xfId="0" applyFont="1" applyFill="1" applyBorder="1"/>
    <xf numFmtId="0" fontId="20" fillId="0" borderId="15" xfId="0" applyFont="1" applyBorder="1"/>
    <xf numFmtId="0" fontId="0" fillId="0" borderId="14" xfId="0" applyFont="1" applyFill="1" applyBorder="1"/>
    <xf numFmtId="0" fontId="21" fillId="0" borderId="16" xfId="0" applyFont="1" applyFill="1" applyBorder="1"/>
    <xf numFmtId="0" fontId="32" fillId="0" borderId="15" xfId="0" applyFont="1" applyBorder="1"/>
    <xf numFmtId="0" fontId="32" fillId="0" borderId="14" xfId="0" applyFont="1" applyFill="1" applyBorder="1"/>
    <xf numFmtId="0" fontId="33" fillId="0" borderId="14" xfId="0" applyFont="1" applyBorder="1"/>
    <xf numFmtId="0" fontId="33" fillId="0" borderId="14" xfId="0" applyFont="1" applyFill="1" applyBorder="1"/>
    <xf numFmtId="164" fontId="0" fillId="0" borderId="0" xfId="0" applyNumberFormat="1"/>
    <xf numFmtId="0" fontId="20" fillId="0" borderId="17" xfId="0" applyFont="1" applyFill="1" applyBorder="1"/>
    <xf numFmtId="0" fontId="21" fillId="0" borderId="0" xfId="0" applyFont="1"/>
    <xf numFmtId="0" fontId="23" fillId="0" borderId="0" xfId="0" applyFont="1"/>
    <xf numFmtId="0" fontId="19" fillId="0" borderId="0" xfId="0" applyFont="1" applyFill="1" applyBorder="1"/>
    <xf numFmtId="0" fontId="19" fillId="0" borderId="0" xfId="0" applyFont="1"/>
    <xf numFmtId="0" fontId="0" fillId="0" borderId="0" xfId="0" applyFont="1" applyBorder="1"/>
    <xf numFmtId="166" fontId="19" fillId="0" borderId="0" xfId="0" applyNumberFormat="1" applyFont="1"/>
    <xf numFmtId="0" fontId="34" fillId="0" borderId="0" xfId="0" applyFont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35" fillId="0" borderId="0" xfId="0" applyFont="1" applyBorder="1" applyAlignment="1" applyProtection="1">
      <alignment horizontal="left" vertical="center" wrapText="1"/>
    </xf>
    <xf numFmtId="0" fontId="35" fillId="0" borderId="19" xfId="0" applyFont="1" applyBorder="1" applyAlignment="1" applyProtection="1">
      <alignment horizontal="center" vertical="center" wrapText="1"/>
    </xf>
    <xf numFmtId="0" fontId="35" fillId="0" borderId="19" xfId="0" applyFont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19" fillId="0" borderId="0" xfId="96" applyFont="1" applyBorder="1" applyAlignment="1">
      <alignment horizontal="center"/>
    </xf>
    <xf numFmtId="0" fontId="19" fillId="0" borderId="14" xfId="96" applyFont="1" applyBorder="1" applyAlignment="1">
      <alignment horizontal="center"/>
    </xf>
    <xf numFmtId="0" fontId="19" fillId="20" borderId="14" xfId="96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20" borderId="14" xfId="0" applyFont="1" applyFill="1" applyBorder="1" applyAlignment="1">
      <alignment horizontal="center" vertical="center"/>
    </xf>
    <xf numFmtId="0" fontId="35" fillId="0" borderId="19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horizontal="right" vertical="center" wrapText="1"/>
    </xf>
    <xf numFmtId="0" fontId="35" fillId="0" borderId="0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center" vertical="center" wrapText="1"/>
    </xf>
    <xf numFmtId="0" fontId="35" fillId="0" borderId="19" xfId="0" applyFont="1" applyBorder="1" applyAlignment="1" applyProtection="1">
      <alignment horizontal="center" vertical="center" wrapText="1"/>
    </xf>
  </cellXfs>
  <cellStyles count="184">
    <cellStyle name="20% - Accent1 2" xfId="1"/>
    <cellStyle name="20% - Accent1 2 2" xfId="2"/>
    <cellStyle name="20% - Accent1 2 3" xfId="98"/>
    <cellStyle name="20% - Accent1 3" xfId="97"/>
    <cellStyle name="20% - Accent2 2" xfId="3"/>
    <cellStyle name="20% - Accent2 2 2" xfId="4"/>
    <cellStyle name="20% - Accent2 2 3" xfId="100"/>
    <cellStyle name="20% - Accent2 3" xfId="99"/>
    <cellStyle name="20% - Accent3 2" xfId="5"/>
    <cellStyle name="20% - Accent3 2 2" xfId="6"/>
    <cellStyle name="20% - Accent3 2 3" xfId="102"/>
    <cellStyle name="20% - Accent3 3" xfId="101"/>
    <cellStyle name="20% - Accent4 2" xfId="7"/>
    <cellStyle name="20% - Accent4 2 2" xfId="8"/>
    <cellStyle name="20% - Accent4 2 3" xfId="104"/>
    <cellStyle name="20% - Accent4 3" xfId="103"/>
    <cellStyle name="20% - Accent5 2" xfId="9"/>
    <cellStyle name="20% - Accent5 2 2" xfId="10"/>
    <cellStyle name="20% - Accent5 2 3" xfId="106"/>
    <cellStyle name="20% - Accent5 3" xfId="105"/>
    <cellStyle name="20% - Accent6 2" xfId="11"/>
    <cellStyle name="20% - Accent6 2 2" xfId="12"/>
    <cellStyle name="20% - Accent6 2 3" xfId="108"/>
    <cellStyle name="20% - Accent6 3" xfId="107"/>
    <cellStyle name="40% - Accent1 2" xfId="13"/>
    <cellStyle name="40% - Accent1 2 2" xfId="14"/>
    <cellStyle name="40% - Accent1 2 3" xfId="110"/>
    <cellStyle name="40% - Accent1 3" xfId="109"/>
    <cellStyle name="40% - Accent2 2" xfId="15"/>
    <cellStyle name="40% - Accent2 2 2" xfId="16"/>
    <cellStyle name="40% - Accent2 2 3" xfId="112"/>
    <cellStyle name="40% - Accent2 3" xfId="111"/>
    <cellStyle name="40% - Accent3 2" xfId="17"/>
    <cellStyle name="40% - Accent3 2 2" xfId="18"/>
    <cellStyle name="40% - Accent3 2 3" xfId="114"/>
    <cellStyle name="40% - Accent3 3" xfId="113"/>
    <cellStyle name="40% - Accent4 2" xfId="19"/>
    <cellStyle name="40% - Accent4 2 2" xfId="20"/>
    <cellStyle name="40% - Accent4 2 3" xfId="116"/>
    <cellStyle name="40% - Accent4 3" xfId="115"/>
    <cellStyle name="40% - Accent5 2" xfId="21"/>
    <cellStyle name="40% - Accent5 2 2" xfId="22"/>
    <cellStyle name="40% - Accent5 2 3" xfId="118"/>
    <cellStyle name="40% - Accent5 3" xfId="117"/>
    <cellStyle name="40% - Accent6 2" xfId="23"/>
    <cellStyle name="40% - Accent6 2 2" xfId="24"/>
    <cellStyle name="40% - Accent6 2 3" xfId="120"/>
    <cellStyle name="40% - Accent6 3" xfId="119"/>
    <cellStyle name="60% - Accent1 2" xfId="25"/>
    <cellStyle name="60% - Accent1 2 2" xfId="26"/>
    <cellStyle name="60% - Accent1 2 3" xfId="122"/>
    <cellStyle name="60% - Accent1 3" xfId="121"/>
    <cellStyle name="60% - Accent2 2" xfId="27"/>
    <cellStyle name="60% - Accent2 2 2" xfId="28"/>
    <cellStyle name="60% - Accent2 2 3" xfId="124"/>
    <cellStyle name="60% - Accent2 3" xfId="123"/>
    <cellStyle name="60% - Accent3 2" xfId="29"/>
    <cellStyle name="60% - Accent3 2 2" xfId="30"/>
    <cellStyle name="60% - Accent3 2 3" xfId="126"/>
    <cellStyle name="60% - Accent3 3" xfId="125"/>
    <cellStyle name="60% - Accent4 2" xfId="31"/>
    <cellStyle name="60% - Accent4 2 2" xfId="32"/>
    <cellStyle name="60% - Accent4 2 3" xfId="128"/>
    <cellStyle name="60% - Accent4 3" xfId="127"/>
    <cellStyle name="60% - Accent5 2" xfId="33"/>
    <cellStyle name="60% - Accent5 2 2" xfId="34"/>
    <cellStyle name="60% - Accent5 2 3" xfId="130"/>
    <cellStyle name="60% - Accent5 3" xfId="129"/>
    <cellStyle name="60% - Accent6 2" xfId="35"/>
    <cellStyle name="60% - Accent6 2 2" xfId="36"/>
    <cellStyle name="60% - Accent6 2 3" xfId="132"/>
    <cellStyle name="60% - Accent6 3" xfId="131"/>
    <cellStyle name="Accent1 2" xfId="37"/>
    <cellStyle name="Accent1 2 2" xfId="38"/>
    <cellStyle name="Accent1 2 3" xfId="134"/>
    <cellStyle name="Accent1 3" xfId="133"/>
    <cellStyle name="Accent2 2" xfId="39"/>
    <cellStyle name="Accent2 2 2" xfId="40"/>
    <cellStyle name="Accent2 2 3" xfId="136"/>
    <cellStyle name="Accent2 3" xfId="135"/>
    <cellStyle name="Accent3 2" xfId="41"/>
    <cellStyle name="Accent3 2 2" xfId="42"/>
    <cellStyle name="Accent3 2 3" xfId="138"/>
    <cellStyle name="Accent3 3" xfId="137"/>
    <cellStyle name="Accent4 2" xfId="43"/>
    <cellStyle name="Accent4 2 2" xfId="44"/>
    <cellStyle name="Accent4 2 3" xfId="140"/>
    <cellStyle name="Accent4 3" xfId="139"/>
    <cellStyle name="Accent5 2" xfId="45"/>
    <cellStyle name="Accent5 2 2" xfId="46"/>
    <cellStyle name="Accent5 2 3" xfId="142"/>
    <cellStyle name="Accent5 3" xfId="141"/>
    <cellStyle name="Accent6 2" xfId="47"/>
    <cellStyle name="Accent6 2 2" xfId="48"/>
    <cellStyle name="Accent6 2 3" xfId="144"/>
    <cellStyle name="Accent6 3" xfId="143"/>
    <cellStyle name="Bad 2" xfId="49"/>
    <cellStyle name="Bad 2 2" xfId="50"/>
    <cellStyle name="Bad 2 3" xfId="146"/>
    <cellStyle name="Bad 3" xfId="145"/>
    <cellStyle name="Calculation 2" xfId="51"/>
    <cellStyle name="Calculation 2 2" xfId="52"/>
    <cellStyle name="Calculation 2 3" xfId="148"/>
    <cellStyle name="Calculation 3" xfId="147"/>
    <cellStyle name="Check Cell 2" xfId="53"/>
    <cellStyle name="Check Cell 2 2" xfId="54"/>
    <cellStyle name="Check Cell 2 3" xfId="150"/>
    <cellStyle name="Check Cell 3" xfId="149"/>
    <cellStyle name="Comma 2" xfId="55"/>
    <cellStyle name="Comma 2 2" xfId="56"/>
    <cellStyle name="Comma 2 2 2" xfId="57"/>
    <cellStyle name="Comma 2 2 2 2" xfId="58"/>
    <cellStyle name="Comma 2 3" xfId="59"/>
    <cellStyle name="Comma 2 4" xfId="152"/>
    <cellStyle name="Comma 3" xfId="60"/>
    <cellStyle name="Comma 4" xfId="151"/>
    <cellStyle name="Explanatory Text 2" xfId="61"/>
    <cellStyle name="Explanatory Text 2 2" xfId="62"/>
    <cellStyle name="Explanatory Text 2 3" xfId="154"/>
    <cellStyle name="Explanatory Text 3" xfId="153"/>
    <cellStyle name="Good 2" xfId="63"/>
    <cellStyle name="Good 2 2" xfId="64"/>
    <cellStyle name="Good 2 3" xfId="156"/>
    <cellStyle name="Good 3" xfId="155"/>
    <cellStyle name="Heading 1 2" xfId="65"/>
    <cellStyle name="Heading 1 2 2" xfId="66"/>
    <cellStyle name="Heading 1 2 3" xfId="158"/>
    <cellStyle name="Heading 1 3" xfId="157"/>
    <cellStyle name="Heading 2 2" xfId="67"/>
    <cellStyle name="Heading 2 2 2" xfId="68"/>
    <cellStyle name="Heading 2 2 3" xfId="160"/>
    <cellStyle name="Heading 2 3" xfId="159"/>
    <cellStyle name="Heading 3 2" xfId="69"/>
    <cellStyle name="Heading 3 2 2" xfId="70"/>
    <cellStyle name="Heading 3 2 3" xfId="162"/>
    <cellStyle name="Heading 3 3" xfId="161"/>
    <cellStyle name="Heading 4 2" xfId="71"/>
    <cellStyle name="Heading 4 2 2" xfId="72"/>
    <cellStyle name="Heading 4 2 3" xfId="164"/>
    <cellStyle name="Heading 4 3" xfId="163"/>
    <cellStyle name="Input 2" xfId="73"/>
    <cellStyle name="Input 2 2" xfId="74"/>
    <cellStyle name="Input 2 3" xfId="166"/>
    <cellStyle name="Input 3" xfId="165"/>
    <cellStyle name="Linked Cell 2" xfId="75"/>
    <cellStyle name="Linked Cell 2 2" xfId="76"/>
    <cellStyle name="Linked Cell 2 3" xfId="168"/>
    <cellStyle name="Linked Cell 3" xfId="167"/>
    <cellStyle name="Neutral 2" xfId="77"/>
    <cellStyle name="Neutral 2 2" xfId="78"/>
    <cellStyle name="Neutral 2 3" xfId="170"/>
    <cellStyle name="Neutral 3" xfId="169"/>
    <cellStyle name="Normal" xfId="0" builtinId="0"/>
    <cellStyle name="Normal 2 2" xfId="79"/>
    <cellStyle name="Normal 2 3" xfId="171"/>
    <cellStyle name="Normal 3" xfId="96"/>
    <cellStyle name="Note 2" xfId="80"/>
    <cellStyle name="Note 2 2" xfId="81"/>
    <cellStyle name="Note 2 3" xfId="173"/>
    <cellStyle name="Note 3" xfId="172"/>
    <cellStyle name="Output 2" xfId="82"/>
    <cellStyle name="Output 2 2" xfId="83"/>
    <cellStyle name="Output 2 3" xfId="175"/>
    <cellStyle name="Output 3" xfId="174"/>
    <cellStyle name="Percent 2" xfId="84"/>
    <cellStyle name="Percent 2 2" xfId="85"/>
    <cellStyle name="Percent 2 2 2" xfId="86"/>
    <cellStyle name="Percent 2 2 2 2" xfId="87"/>
    <cellStyle name="Percent 2 3" xfId="88"/>
    <cellStyle name="Percent 2 4" xfId="177"/>
    <cellStyle name="Percent 3" xfId="89"/>
    <cellStyle name="Percent 4" xfId="176"/>
    <cellStyle name="Title 2" xfId="90"/>
    <cellStyle name="Title 2 2" xfId="91"/>
    <cellStyle name="Title 2 3" xfId="179"/>
    <cellStyle name="Title 3" xfId="178"/>
    <cellStyle name="Total 2" xfId="92"/>
    <cellStyle name="Total 2 2" xfId="93"/>
    <cellStyle name="Total 2 3" xfId="181"/>
    <cellStyle name="Total 3" xfId="180"/>
    <cellStyle name="Warning Text 2" xfId="94"/>
    <cellStyle name="Warning Text 2 2" xfId="95"/>
    <cellStyle name="Warning Text 2 3" xfId="183"/>
    <cellStyle name="Warning Text 3" xfId="18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47626</xdr:colOff>
      <xdr:row>170</xdr:row>
      <xdr:rowOff>0</xdr:rowOff>
    </xdr:from>
    <xdr:to>
      <xdr:col>10</xdr:col>
      <xdr:colOff>74702</xdr:colOff>
      <xdr:row>171</xdr:row>
      <xdr:rowOff>152020</xdr:rowOff>
    </xdr:to>
    <xdr:pic>
      <xdr:nvPicPr>
        <xdr:cNvPr id="2" name="Picture 1" descr="SIGNATURE - treasur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38926" y="32708850"/>
          <a:ext cx="846226" cy="342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47626</xdr:colOff>
      <xdr:row>170</xdr:row>
      <xdr:rowOff>0</xdr:rowOff>
    </xdr:from>
    <xdr:to>
      <xdr:col>10</xdr:col>
      <xdr:colOff>74702</xdr:colOff>
      <xdr:row>171</xdr:row>
      <xdr:rowOff>152020</xdr:rowOff>
    </xdr:to>
    <xdr:pic>
      <xdr:nvPicPr>
        <xdr:cNvPr id="2" name="Picture 1" descr="SIGNATURE - treasur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38926" y="32708850"/>
          <a:ext cx="846226" cy="342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47626</xdr:colOff>
      <xdr:row>170</xdr:row>
      <xdr:rowOff>0</xdr:rowOff>
    </xdr:from>
    <xdr:to>
      <xdr:col>10</xdr:col>
      <xdr:colOff>74702</xdr:colOff>
      <xdr:row>171</xdr:row>
      <xdr:rowOff>152020</xdr:rowOff>
    </xdr:to>
    <xdr:pic>
      <xdr:nvPicPr>
        <xdr:cNvPr id="2" name="Picture 1" descr="SIGNATURE - treasur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38926" y="32708850"/>
          <a:ext cx="846226" cy="342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685801</xdr:colOff>
      <xdr:row>70</xdr:row>
      <xdr:rowOff>619125</xdr:rowOff>
    </xdr:from>
    <xdr:to>
      <xdr:col>8</xdr:col>
      <xdr:colOff>633363</xdr:colOff>
      <xdr:row>71</xdr:row>
      <xdr:rowOff>180594</xdr:rowOff>
    </xdr:to>
    <xdr:pic>
      <xdr:nvPicPr>
        <xdr:cNvPr id="3" name="Picture 2" descr="SIGNATURE - treasur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4026" y="18402300"/>
          <a:ext cx="900062" cy="323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ALITY_BALUNGAO_011915_101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ALITY_BALUNGAO_011915_10194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17_SRE"/>
      <sheetName val="17_SRE (2)"/>
      <sheetName val="16_SRE_Fund_Balance"/>
      <sheetName val="10_SRS"/>
      <sheetName val="1_RPT"/>
      <sheetName val="8_QRPT"/>
      <sheetName val="7_QRPT_1"/>
      <sheetName val="2_Gencol1"/>
      <sheetName val="3_GenCol2"/>
      <sheetName val="4_SEFGenCol"/>
      <sheetName val="9_QBT"/>
      <sheetName val="5_RecExp"/>
      <sheetName val="6_RecAP_DS"/>
      <sheetName val="11_SOE"/>
      <sheetName val="12_SOE_Recapitulation"/>
      <sheetName val="13_SFO"/>
      <sheetName val="14_SRS_TF"/>
      <sheetName val="15_SOE_TF"/>
      <sheetName val="18_QRR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G6">
            <v>1000000</v>
          </cell>
          <cell r="H6">
            <v>0</v>
          </cell>
          <cell r="I6">
            <v>0</v>
          </cell>
          <cell r="J6">
            <v>0</v>
          </cell>
          <cell r="K6">
            <v>1250000</v>
          </cell>
          <cell r="L6">
            <v>0</v>
          </cell>
          <cell r="M6">
            <v>0</v>
          </cell>
          <cell r="N6">
            <v>0</v>
          </cell>
        </row>
      </sheetData>
      <sheetData sheetId="6" refreshError="1">
        <row r="29">
          <cell r="F29">
            <v>549715.40800000005</v>
          </cell>
          <cell r="G29">
            <v>94754.388000000006</v>
          </cell>
          <cell r="H29">
            <v>206429.772</v>
          </cell>
          <cell r="I29">
            <v>2717.38</v>
          </cell>
          <cell r="J29">
            <v>74282.567999999999</v>
          </cell>
          <cell r="M29">
            <v>686844.27</v>
          </cell>
          <cell r="N29">
            <v>118442.985</v>
          </cell>
          <cell r="O29">
            <v>258037.16499999998</v>
          </cell>
          <cell r="P29">
            <v>3396.6849999999999</v>
          </cell>
          <cell r="Q29">
            <v>92853.15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</sheetData>
      <sheetData sheetId="7" refreshError="1"/>
      <sheetData sheetId="8" refreshError="1"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750000</v>
          </cell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200000</v>
          </cell>
          <cell r="W10">
            <v>0</v>
          </cell>
          <cell r="X10">
            <v>0</v>
          </cell>
          <cell r="Y10">
            <v>750000</v>
          </cell>
          <cell r="Z1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483605.31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164543.82999999999</v>
          </cell>
          <cell r="W51">
            <v>0</v>
          </cell>
          <cell r="X51">
            <v>0</v>
          </cell>
          <cell r="Y51">
            <v>23018.5</v>
          </cell>
          <cell r="Z51">
            <v>0</v>
          </cell>
        </row>
      </sheetData>
      <sheetData sheetId="9" refreshError="1">
        <row r="11">
          <cell r="D11">
            <v>5000</v>
          </cell>
          <cell r="E11">
            <v>0</v>
          </cell>
          <cell r="F11">
            <v>0</v>
          </cell>
          <cell r="G11">
            <v>0</v>
          </cell>
          <cell r="H11">
            <v>150000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250000</v>
          </cell>
          <cell r="N11">
            <v>13000</v>
          </cell>
          <cell r="O11">
            <v>10000</v>
          </cell>
          <cell r="P11">
            <v>0</v>
          </cell>
          <cell r="Q11">
            <v>100000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1800000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520000</v>
          </cell>
          <cell r="AK11">
            <v>0</v>
          </cell>
          <cell r="AL11">
            <v>0</v>
          </cell>
          <cell r="AM11">
            <v>1750000</v>
          </cell>
          <cell r="AN11">
            <v>80000</v>
          </cell>
          <cell r="AO11">
            <v>0</v>
          </cell>
          <cell r="AP11">
            <v>0</v>
          </cell>
          <cell r="AQ11">
            <v>0</v>
          </cell>
          <cell r="AR11">
            <v>7000000</v>
          </cell>
          <cell r="AS11">
            <v>0</v>
          </cell>
          <cell r="AT11">
            <v>700000</v>
          </cell>
          <cell r="AU11">
            <v>0</v>
          </cell>
          <cell r="BA11">
            <v>50028460</v>
          </cell>
          <cell r="BB11">
            <v>0</v>
          </cell>
        </row>
        <row r="73">
          <cell r="D73">
            <v>1050</v>
          </cell>
          <cell r="E73">
            <v>0</v>
          </cell>
          <cell r="F73">
            <v>0</v>
          </cell>
          <cell r="G73">
            <v>0</v>
          </cell>
          <cell r="H73">
            <v>75100.100000000006</v>
          </cell>
          <cell r="I73">
            <v>72830</v>
          </cell>
          <cell r="J73">
            <v>0</v>
          </cell>
          <cell r="K73">
            <v>0</v>
          </cell>
          <cell r="L73">
            <v>0</v>
          </cell>
          <cell r="M73">
            <v>117500</v>
          </cell>
          <cell r="N73">
            <v>2304</v>
          </cell>
          <cell r="O73">
            <v>1998</v>
          </cell>
          <cell r="P73">
            <v>0</v>
          </cell>
          <cell r="Q73">
            <v>49350</v>
          </cell>
          <cell r="R73">
            <v>66000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1134200.8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1231200</v>
          </cell>
          <cell r="AK73">
            <v>0</v>
          </cell>
          <cell r="AL73">
            <v>0</v>
          </cell>
          <cell r="AM73">
            <v>469385.9</v>
          </cell>
          <cell r="AN73">
            <v>14138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5055325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27590624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</row>
      </sheetData>
      <sheetData sheetId="10" refreshError="1"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17_SRE"/>
      <sheetName val="17_SRE (2)"/>
      <sheetName val="16_SRE_Fund_Balance"/>
      <sheetName val="10_SRS"/>
      <sheetName val="1_RPT"/>
      <sheetName val="8_QRPT"/>
      <sheetName val="7_QRPT_1"/>
      <sheetName val="2_Gencol1"/>
      <sheetName val="3_GenCol2"/>
      <sheetName val="4_SEFGenCol"/>
      <sheetName val="9_QBT"/>
      <sheetName val="5_RecExp"/>
      <sheetName val="6_RecAP_DS"/>
      <sheetName val="11_SOE"/>
      <sheetName val="12_SOE_Recapitulation"/>
      <sheetName val="13_SFO"/>
      <sheetName val="14_SRS_TF"/>
      <sheetName val="15_SOE_TF"/>
      <sheetName val="18_QRR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>
            <v>1000000</v>
          </cell>
          <cell r="H6">
            <v>0</v>
          </cell>
          <cell r="I6">
            <v>0</v>
          </cell>
          <cell r="J6">
            <v>0</v>
          </cell>
          <cell r="K6">
            <v>1250000</v>
          </cell>
          <cell r="L6">
            <v>0</v>
          </cell>
          <cell r="M6">
            <v>0</v>
          </cell>
          <cell r="N6">
            <v>0</v>
          </cell>
        </row>
      </sheetData>
      <sheetData sheetId="6">
        <row r="29">
          <cell r="F29">
            <v>553313.24800000002</v>
          </cell>
          <cell r="G29">
            <v>94754.388000000006</v>
          </cell>
          <cell r="H29">
            <v>218275.11200000002</v>
          </cell>
          <cell r="I29">
            <v>3266.3560000000002</v>
          </cell>
          <cell r="J29">
            <v>80184.043999999994</v>
          </cell>
          <cell r="M29">
            <v>691341.57</v>
          </cell>
          <cell r="N29">
            <v>118442.985</v>
          </cell>
          <cell r="O29">
            <v>272843.84000000003</v>
          </cell>
          <cell r="P29">
            <v>4082.8949999999995</v>
          </cell>
          <cell r="Q29">
            <v>100229.995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</sheetData>
      <sheetData sheetId="7" refreshError="1"/>
      <sheetData sheetId="8"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750000</v>
          </cell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200000</v>
          </cell>
          <cell r="W10">
            <v>0</v>
          </cell>
          <cell r="X10">
            <v>0</v>
          </cell>
          <cell r="Y10">
            <v>750000</v>
          </cell>
          <cell r="Z1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491981.21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190057.87</v>
          </cell>
          <cell r="W51">
            <v>0</v>
          </cell>
          <cell r="X51">
            <v>0</v>
          </cell>
          <cell r="Y51">
            <v>31451.599999999999</v>
          </cell>
          <cell r="Z51">
            <v>0</v>
          </cell>
        </row>
      </sheetData>
      <sheetData sheetId="9">
        <row r="11">
          <cell r="D11">
            <v>5000</v>
          </cell>
          <cell r="E11">
            <v>0</v>
          </cell>
          <cell r="F11">
            <v>0</v>
          </cell>
          <cell r="G11">
            <v>0</v>
          </cell>
          <cell r="H11">
            <v>150000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250000</v>
          </cell>
          <cell r="N11">
            <v>13000</v>
          </cell>
          <cell r="O11">
            <v>10000</v>
          </cell>
          <cell r="P11">
            <v>0</v>
          </cell>
          <cell r="Q11">
            <v>100000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1800000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520000</v>
          </cell>
          <cell r="AK11">
            <v>0</v>
          </cell>
          <cell r="AL11">
            <v>0</v>
          </cell>
          <cell r="AM11">
            <v>1750000</v>
          </cell>
          <cell r="AN11">
            <v>80000</v>
          </cell>
          <cell r="AO11">
            <v>0</v>
          </cell>
          <cell r="AP11">
            <v>0</v>
          </cell>
          <cell r="AQ11">
            <v>0</v>
          </cell>
          <cell r="AR11">
            <v>7000000</v>
          </cell>
          <cell r="AS11">
            <v>0</v>
          </cell>
          <cell r="AT11">
            <v>700000</v>
          </cell>
          <cell r="AU11">
            <v>0</v>
          </cell>
          <cell r="BA11">
            <v>50028460</v>
          </cell>
          <cell r="BB11">
            <v>0</v>
          </cell>
        </row>
        <row r="73">
          <cell r="D73">
            <v>1150</v>
          </cell>
          <cell r="E73">
            <v>0</v>
          </cell>
          <cell r="F73">
            <v>0</v>
          </cell>
          <cell r="G73">
            <v>0</v>
          </cell>
          <cell r="H73">
            <v>95700.1</v>
          </cell>
          <cell r="I73">
            <v>83190</v>
          </cell>
          <cell r="J73">
            <v>0</v>
          </cell>
          <cell r="K73">
            <v>0</v>
          </cell>
          <cell r="L73">
            <v>0</v>
          </cell>
          <cell r="M73">
            <v>166157</v>
          </cell>
          <cell r="N73">
            <v>2744</v>
          </cell>
          <cell r="O73">
            <v>3237</v>
          </cell>
          <cell r="P73">
            <v>0</v>
          </cell>
          <cell r="Q73">
            <v>70700</v>
          </cell>
          <cell r="R73">
            <v>86900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1363322.1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1830500</v>
          </cell>
          <cell r="AK73">
            <v>0</v>
          </cell>
          <cell r="AL73">
            <v>0</v>
          </cell>
          <cell r="AM73">
            <v>740436.4</v>
          </cell>
          <cell r="AN73">
            <v>21852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6392520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41389258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</row>
      </sheetData>
      <sheetData sheetId="10"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7"/>
  <sheetViews>
    <sheetView tabSelected="1" topLeftCell="A154" workbookViewId="0">
      <selection activeCell="I172" sqref="I172:K173"/>
    </sheetView>
  </sheetViews>
  <sheetFormatPr defaultRowHeight="15"/>
  <cols>
    <col min="1" max="1" width="4.7109375" customWidth="1"/>
    <col min="2" max="2" width="4.28515625" customWidth="1"/>
    <col min="9" max="9" width="11" customWidth="1"/>
    <col min="10" max="10" width="11.28515625" customWidth="1"/>
    <col min="11" max="11" width="11.5703125" customWidth="1"/>
  </cols>
  <sheetData>
    <row r="1" spans="1:13">
      <c r="A1" s="38">
        <v>0</v>
      </c>
      <c r="B1" s="38">
        <v>-1</v>
      </c>
      <c r="C1" s="38">
        <v>-2</v>
      </c>
      <c r="D1" s="38">
        <v>-3</v>
      </c>
      <c r="E1" s="38">
        <v>-4</v>
      </c>
      <c r="F1" s="38">
        <v>-5</v>
      </c>
      <c r="G1" s="38">
        <v>-6</v>
      </c>
      <c r="H1" s="38">
        <v>-7</v>
      </c>
      <c r="I1" s="38">
        <v>3</v>
      </c>
      <c r="J1" s="38">
        <v>4</v>
      </c>
      <c r="K1" s="42">
        <v>5</v>
      </c>
      <c r="L1" s="38">
        <v>6</v>
      </c>
      <c r="M1" s="38"/>
    </row>
    <row r="2" spans="1:13">
      <c r="A2" s="38">
        <v>-1</v>
      </c>
      <c r="B2" s="43" t="s">
        <v>0</v>
      </c>
      <c r="C2" s="38"/>
      <c r="D2" s="38"/>
      <c r="E2" s="38"/>
      <c r="F2" s="38"/>
      <c r="G2" s="38"/>
      <c r="H2" s="38"/>
      <c r="I2" s="38"/>
      <c r="J2" s="38"/>
      <c r="K2" s="42"/>
      <c r="L2" s="38"/>
      <c r="M2" s="38"/>
    </row>
    <row r="3" spans="1:13">
      <c r="A3" s="38">
        <v>-2</v>
      </c>
      <c r="B3" s="20"/>
      <c r="C3" s="156" t="s">
        <v>1</v>
      </c>
      <c r="D3" s="156"/>
      <c r="E3" s="156"/>
      <c r="F3" s="156"/>
      <c r="G3" s="156"/>
      <c r="H3" s="156"/>
      <c r="I3" s="156"/>
      <c r="J3" s="156"/>
      <c r="K3" s="156"/>
      <c r="L3" s="156"/>
      <c r="M3" s="20"/>
    </row>
    <row r="4" spans="1:13">
      <c r="A4" s="38">
        <v>-3</v>
      </c>
      <c r="B4" s="20"/>
      <c r="C4" s="26"/>
      <c r="D4" s="26"/>
      <c r="E4" s="26"/>
      <c r="F4" s="26"/>
      <c r="G4" s="26"/>
      <c r="H4" s="26"/>
      <c r="I4" s="26"/>
      <c r="J4" s="26"/>
      <c r="K4" s="44"/>
      <c r="L4" s="26"/>
      <c r="M4" s="20"/>
    </row>
    <row r="5" spans="1:13">
      <c r="A5" s="38">
        <v>-4</v>
      </c>
      <c r="B5" s="45">
        <v>1</v>
      </c>
      <c r="C5" s="30" t="s">
        <v>2</v>
      </c>
      <c r="D5" s="28"/>
      <c r="E5" s="28"/>
      <c r="F5" s="28"/>
      <c r="G5" s="28"/>
      <c r="H5" s="157"/>
      <c r="I5" s="157"/>
      <c r="J5" s="157"/>
      <c r="K5" s="157"/>
      <c r="L5" s="157"/>
      <c r="M5" s="20"/>
    </row>
    <row r="6" spans="1:13">
      <c r="A6" s="38">
        <v>-5</v>
      </c>
      <c r="B6" s="45">
        <v>2</v>
      </c>
      <c r="C6" s="30" t="s">
        <v>3</v>
      </c>
      <c r="D6" s="28"/>
      <c r="E6" s="28"/>
      <c r="F6" s="28"/>
      <c r="G6" s="28"/>
      <c r="H6" s="157"/>
      <c r="I6" s="157"/>
      <c r="J6" s="157"/>
      <c r="K6" s="157"/>
      <c r="L6" s="157"/>
      <c r="M6" s="20"/>
    </row>
    <row r="7" spans="1:13" ht="45">
      <c r="A7" s="38">
        <v>-6</v>
      </c>
      <c r="B7" s="45">
        <v>3</v>
      </c>
      <c r="C7" s="158" t="s">
        <v>4</v>
      </c>
      <c r="D7" s="158"/>
      <c r="E7" s="158"/>
      <c r="F7" s="158"/>
      <c r="G7" s="158"/>
      <c r="H7" s="46" t="s">
        <v>5</v>
      </c>
      <c r="I7" s="31" t="s">
        <v>6</v>
      </c>
      <c r="J7" s="31" t="s">
        <v>7</v>
      </c>
      <c r="K7" s="47" t="s">
        <v>8</v>
      </c>
      <c r="L7" s="48" t="s">
        <v>9</v>
      </c>
      <c r="M7" s="20"/>
    </row>
    <row r="8" spans="1:13">
      <c r="A8" s="38">
        <v>1</v>
      </c>
      <c r="B8" s="45">
        <v>4</v>
      </c>
      <c r="C8" s="27" t="s">
        <v>10</v>
      </c>
      <c r="D8" s="49"/>
      <c r="E8" s="49"/>
      <c r="F8" s="49"/>
      <c r="G8" s="49"/>
      <c r="H8" s="49"/>
      <c r="I8" s="35"/>
      <c r="J8" s="36"/>
      <c r="K8" s="50"/>
      <c r="L8" s="51"/>
      <c r="M8" s="20"/>
    </row>
    <row r="9" spans="1:13">
      <c r="A9" s="38">
        <v>2</v>
      </c>
      <c r="B9" s="45">
        <v>5</v>
      </c>
      <c r="C9" s="27" t="s">
        <v>11</v>
      </c>
      <c r="D9" s="27"/>
      <c r="E9" s="27"/>
      <c r="F9" s="27"/>
      <c r="G9" s="27"/>
      <c r="H9" s="52"/>
      <c r="I9" s="53">
        <v>2700000</v>
      </c>
      <c r="J9" s="53">
        <v>1128556.548</v>
      </c>
      <c r="K9" s="54">
        <v>-1571443.452</v>
      </c>
      <c r="L9" s="55">
        <v>-0.58201609333333337</v>
      </c>
      <c r="M9" s="20"/>
    </row>
    <row r="10" spans="1:13">
      <c r="A10" s="38">
        <v>3</v>
      </c>
      <c r="B10" s="45">
        <v>6</v>
      </c>
      <c r="C10" s="20"/>
      <c r="D10" s="27" t="s">
        <v>12</v>
      </c>
      <c r="E10" s="27"/>
      <c r="F10" s="27"/>
      <c r="G10" s="27"/>
      <c r="H10" s="56"/>
      <c r="I10" s="57">
        <v>1000000</v>
      </c>
      <c r="J10" s="57">
        <v>529106.78800000006</v>
      </c>
      <c r="K10" s="58">
        <v>-470893.21199999994</v>
      </c>
      <c r="L10" s="59">
        <v>-0.47089321199999995</v>
      </c>
      <c r="M10" s="20"/>
    </row>
    <row r="11" spans="1:13">
      <c r="A11" s="38">
        <v>4</v>
      </c>
      <c r="B11" s="45">
        <v>7</v>
      </c>
      <c r="C11" s="27"/>
      <c r="D11" s="20"/>
      <c r="E11" s="27" t="s">
        <v>13</v>
      </c>
      <c r="F11" s="27"/>
      <c r="G11" s="27"/>
      <c r="H11" s="32"/>
      <c r="I11" s="57">
        <v>1000000</v>
      </c>
      <c r="J11" s="57">
        <v>529106.78800000006</v>
      </c>
      <c r="K11" s="58">
        <v>-470893.21199999994</v>
      </c>
      <c r="L11" s="59">
        <v>-0.47089321199999995</v>
      </c>
      <c r="M11" s="39">
        <v>0</v>
      </c>
    </row>
    <row r="12" spans="1:13">
      <c r="A12" s="38">
        <v>5</v>
      </c>
      <c r="B12" s="45">
        <v>8</v>
      </c>
      <c r="C12" s="60"/>
      <c r="D12" s="60"/>
      <c r="E12" s="60"/>
      <c r="F12" s="60" t="s">
        <v>14</v>
      </c>
      <c r="G12" s="60"/>
      <c r="H12" s="61"/>
      <c r="I12" s="62">
        <v>1000000</v>
      </c>
      <c r="J12" s="58">
        <v>389028.90800000005</v>
      </c>
      <c r="K12" s="58">
        <v>-610971.09199999995</v>
      </c>
      <c r="L12" s="59">
        <v>-0.61097109199999999</v>
      </c>
      <c r="M12" s="20"/>
    </row>
    <row r="13" spans="1:13">
      <c r="A13" s="38">
        <v>6</v>
      </c>
      <c r="B13" s="45">
        <v>9</v>
      </c>
      <c r="C13" s="60"/>
      <c r="D13" s="60"/>
      <c r="E13" s="60"/>
      <c r="F13" s="60" t="s">
        <v>15</v>
      </c>
      <c r="G13" s="60"/>
      <c r="H13" s="61"/>
      <c r="I13" s="62">
        <v>0</v>
      </c>
      <c r="J13" s="58">
        <v>0</v>
      </c>
      <c r="K13" s="58">
        <v>0</v>
      </c>
      <c r="L13" s="59" t="e">
        <v>#DIV/0!</v>
      </c>
      <c r="M13" s="63"/>
    </row>
    <row r="14" spans="1:13">
      <c r="A14" s="38">
        <v>7</v>
      </c>
      <c r="B14" s="45">
        <v>10</v>
      </c>
      <c r="C14" s="60"/>
      <c r="D14" s="60"/>
      <c r="E14" s="60"/>
      <c r="F14" s="60" t="s">
        <v>16</v>
      </c>
      <c r="G14" s="60"/>
      <c r="H14" s="61"/>
      <c r="I14" s="62">
        <v>0</v>
      </c>
      <c r="J14" s="58">
        <v>105067.772</v>
      </c>
      <c r="K14" s="58">
        <v>105067.772</v>
      </c>
      <c r="L14" s="59" t="e">
        <v>#DIV/0!</v>
      </c>
      <c r="M14" s="20"/>
    </row>
    <row r="15" spans="1:13">
      <c r="A15" s="38">
        <v>8</v>
      </c>
      <c r="B15" s="45">
        <v>11</v>
      </c>
      <c r="C15" s="60"/>
      <c r="D15" s="60"/>
      <c r="E15" s="60"/>
      <c r="F15" s="60" t="s">
        <v>17</v>
      </c>
      <c r="G15" s="60"/>
      <c r="H15" s="61"/>
      <c r="I15" s="62">
        <v>0</v>
      </c>
      <c r="J15" s="58">
        <v>35010.108</v>
      </c>
      <c r="K15" s="58">
        <v>35010.108</v>
      </c>
      <c r="L15" s="59" t="e">
        <v>#DIV/0!</v>
      </c>
      <c r="M15" s="20"/>
    </row>
    <row r="16" spans="1:13">
      <c r="A16" s="38">
        <v>9</v>
      </c>
      <c r="B16" s="45">
        <v>12</v>
      </c>
      <c r="C16" s="27"/>
      <c r="D16" s="20"/>
      <c r="E16" s="27" t="s">
        <v>18</v>
      </c>
      <c r="F16" s="27"/>
      <c r="G16" s="27"/>
      <c r="H16" s="32"/>
      <c r="I16" s="57">
        <v>0</v>
      </c>
      <c r="J16" s="57">
        <v>0</v>
      </c>
      <c r="K16" s="57"/>
      <c r="L16" s="59" t="e">
        <v>#DIV/0!</v>
      </c>
      <c r="M16" s="20"/>
    </row>
    <row r="17" spans="1:13">
      <c r="A17" s="38">
        <v>10</v>
      </c>
      <c r="B17" s="45">
        <v>13</v>
      </c>
      <c r="C17" s="60"/>
      <c r="D17" s="60"/>
      <c r="E17" s="60"/>
      <c r="F17" s="60" t="s">
        <v>14</v>
      </c>
      <c r="G17" s="60"/>
      <c r="H17" s="61"/>
      <c r="I17" s="62"/>
      <c r="J17" s="58">
        <v>0</v>
      </c>
      <c r="K17" s="58">
        <v>0</v>
      </c>
      <c r="L17" s="59" t="e">
        <v>#DIV/0!</v>
      </c>
      <c r="M17" s="20"/>
    </row>
    <row r="18" spans="1:13">
      <c r="A18" s="38">
        <v>11</v>
      </c>
      <c r="B18" s="45">
        <v>14</v>
      </c>
      <c r="C18" s="60"/>
      <c r="D18" s="60"/>
      <c r="E18" s="60"/>
      <c r="F18" s="60" t="s">
        <v>15</v>
      </c>
      <c r="G18" s="60"/>
      <c r="H18" s="61"/>
      <c r="I18" s="62"/>
      <c r="J18" s="58">
        <v>0</v>
      </c>
      <c r="K18" s="58">
        <v>0</v>
      </c>
      <c r="L18" s="59" t="e">
        <v>#DIV/0!</v>
      </c>
      <c r="M18" s="20"/>
    </row>
    <row r="19" spans="1:13">
      <c r="A19" s="38">
        <v>12</v>
      </c>
      <c r="B19" s="45">
        <v>15</v>
      </c>
      <c r="C19" s="60"/>
      <c r="D19" s="60"/>
      <c r="E19" s="60"/>
      <c r="F19" s="60" t="s">
        <v>16</v>
      </c>
      <c r="G19" s="60"/>
      <c r="H19" s="61"/>
      <c r="I19" s="62"/>
      <c r="J19" s="58">
        <v>0</v>
      </c>
      <c r="K19" s="58">
        <v>0</v>
      </c>
      <c r="L19" s="59" t="e">
        <v>#DIV/0!</v>
      </c>
      <c r="M19" s="20"/>
    </row>
    <row r="20" spans="1:13">
      <c r="A20" s="38">
        <v>13</v>
      </c>
      <c r="B20" s="45">
        <v>16</v>
      </c>
      <c r="C20" s="60"/>
      <c r="D20" s="60"/>
      <c r="E20" s="60"/>
      <c r="F20" s="60" t="s">
        <v>17</v>
      </c>
      <c r="G20" s="60"/>
      <c r="H20" s="61"/>
      <c r="I20" s="62"/>
      <c r="J20" s="58">
        <v>0</v>
      </c>
      <c r="K20" s="58">
        <v>0</v>
      </c>
      <c r="L20" s="59" t="e">
        <v>#DIV/0!</v>
      </c>
      <c r="M20" s="20"/>
    </row>
    <row r="21" spans="1:13">
      <c r="A21" s="38">
        <v>14</v>
      </c>
      <c r="B21" s="45">
        <v>17</v>
      </c>
      <c r="C21" s="27"/>
      <c r="D21" s="20"/>
      <c r="E21" s="27" t="s">
        <v>19</v>
      </c>
      <c r="F21" s="27"/>
      <c r="G21" s="27"/>
      <c r="H21" s="32"/>
      <c r="I21" s="64">
        <v>0</v>
      </c>
      <c r="J21" s="64">
        <v>0</v>
      </c>
      <c r="K21" s="64"/>
      <c r="L21" s="59" t="e">
        <v>#DIV/0!</v>
      </c>
      <c r="M21" s="20"/>
    </row>
    <row r="22" spans="1:13">
      <c r="A22" s="38">
        <v>15</v>
      </c>
      <c r="B22" s="45">
        <v>18</v>
      </c>
      <c r="C22" s="60"/>
      <c r="D22" s="60"/>
      <c r="E22" s="60"/>
      <c r="F22" s="60" t="s">
        <v>14</v>
      </c>
      <c r="G22" s="60"/>
      <c r="H22" s="61"/>
      <c r="I22" s="62"/>
      <c r="J22" s="58">
        <v>0</v>
      </c>
      <c r="K22" s="58">
        <v>0</v>
      </c>
      <c r="L22" s="59" t="e">
        <v>#DIV/0!</v>
      </c>
      <c r="M22" s="20"/>
    </row>
    <row r="23" spans="1:13">
      <c r="A23" s="38">
        <v>16</v>
      </c>
      <c r="B23" s="45">
        <v>19</v>
      </c>
      <c r="C23" s="60"/>
      <c r="D23" s="60"/>
      <c r="E23" s="60"/>
      <c r="F23" s="60" t="s">
        <v>15</v>
      </c>
      <c r="G23" s="60"/>
      <c r="H23" s="61"/>
      <c r="I23" s="62"/>
      <c r="J23" s="58">
        <v>0</v>
      </c>
      <c r="K23" s="58">
        <v>0</v>
      </c>
      <c r="L23" s="59" t="e">
        <v>#DIV/0!</v>
      </c>
      <c r="M23" s="20"/>
    </row>
    <row r="24" spans="1:13">
      <c r="A24" s="38">
        <v>17</v>
      </c>
      <c r="B24" s="45">
        <v>20</v>
      </c>
      <c r="C24" s="60"/>
      <c r="D24" s="60"/>
      <c r="E24" s="60"/>
      <c r="F24" s="60" t="s">
        <v>16</v>
      </c>
      <c r="G24" s="60"/>
      <c r="H24" s="61"/>
      <c r="I24" s="62"/>
      <c r="J24" s="58">
        <v>0</v>
      </c>
      <c r="K24" s="58">
        <v>0</v>
      </c>
      <c r="L24" s="59" t="e">
        <v>#DIV/0!</v>
      </c>
      <c r="M24" s="20"/>
    </row>
    <row r="25" spans="1:13">
      <c r="A25" s="38">
        <v>18</v>
      </c>
      <c r="B25" s="45">
        <v>21</v>
      </c>
      <c r="C25" s="60"/>
      <c r="D25" s="60"/>
      <c r="E25" s="60"/>
      <c r="F25" s="60" t="s">
        <v>17</v>
      </c>
      <c r="G25" s="60"/>
      <c r="H25" s="61"/>
      <c r="I25" s="62"/>
      <c r="J25" s="58">
        <v>0</v>
      </c>
      <c r="K25" s="58">
        <v>0</v>
      </c>
      <c r="L25" s="59" t="e">
        <v>#DIV/0!</v>
      </c>
      <c r="M25" s="20"/>
    </row>
    <row r="26" spans="1:13">
      <c r="A26" s="38">
        <v>19</v>
      </c>
      <c r="B26" s="45">
        <v>22</v>
      </c>
      <c r="C26" s="20"/>
      <c r="D26" s="27" t="s">
        <v>20</v>
      </c>
      <c r="E26" s="27"/>
      <c r="F26" s="27"/>
      <c r="G26" s="27"/>
      <c r="H26" s="34"/>
      <c r="I26" s="57">
        <v>750000</v>
      </c>
      <c r="J26" s="57">
        <v>463784.81</v>
      </c>
      <c r="K26" s="57">
        <v>-286215.19</v>
      </c>
      <c r="L26" s="59">
        <v>-0.38162025333333333</v>
      </c>
      <c r="M26" s="39">
        <v>0</v>
      </c>
    </row>
    <row r="27" spans="1:13">
      <c r="A27" s="38">
        <v>20</v>
      </c>
      <c r="B27" s="45">
        <v>23</v>
      </c>
      <c r="C27" s="60"/>
      <c r="D27" s="60"/>
      <c r="E27" s="60" t="s">
        <v>21</v>
      </c>
      <c r="F27" s="40"/>
      <c r="G27" s="60"/>
      <c r="H27" s="32"/>
      <c r="I27" s="58">
        <v>0</v>
      </c>
      <c r="J27" s="58">
        <v>0</v>
      </c>
      <c r="K27" s="58">
        <v>0</v>
      </c>
      <c r="L27" s="59" t="e">
        <v>#DIV/0!</v>
      </c>
      <c r="M27" s="20"/>
    </row>
    <row r="28" spans="1:13">
      <c r="A28" s="38">
        <v>21</v>
      </c>
      <c r="B28" s="45">
        <v>24</v>
      </c>
      <c r="C28" s="60"/>
      <c r="D28" s="60"/>
      <c r="E28" s="60" t="s">
        <v>22</v>
      </c>
      <c r="F28" s="20"/>
      <c r="G28" s="60"/>
      <c r="H28" s="32"/>
      <c r="I28" s="62">
        <v>750000</v>
      </c>
      <c r="J28" s="62">
        <v>463784.81</v>
      </c>
      <c r="K28" s="58">
        <v>-286215.19</v>
      </c>
      <c r="L28" s="59">
        <v>-0.38162025333333333</v>
      </c>
      <c r="M28" s="20"/>
    </row>
    <row r="29" spans="1:13">
      <c r="A29" s="38">
        <v>22</v>
      </c>
      <c r="B29" s="45">
        <v>25</v>
      </c>
      <c r="C29" s="60"/>
      <c r="D29" s="60"/>
      <c r="E29" s="60"/>
      <c r="F29" s="60" t="s">
        <v>23</v>
      </c>
      <c r="G29" s="40"/>
      <c r="H29" s="61"/>
      <c r="I29" s="65">
        <v>0</v>
      </c>
      <c r="J29" s="65">
        <v>0</v>
      </c>
      <c r="K29" s="65">
        <v>0</v>
      </c>
      <c r="L29" s="59" t="e">
        <v>#DIV/0!</v>
      </c>
      <c r="M29" s="20"/>
    </row>
    <row r="30" spans="1:13">
      <c r="A30" s="38">
        <v>23</v>
      </c>
      <c r="B30" s="45">
        <v>26</v>
      </c>
      <c r="C30" s="60"/>
      <c r="D30" s="60"/>
      <c r="E30" s="60"/>
      <c r="F30" s="60" t="s">
        <v>24</v>
      </c>
      <c r="G30" s="40"/>
      <c r="H30" s="61"/>
      <c r="I30" s="65">
        <v>0</v>
      </c>
      <c r="J30" s="65">
        <v>0</v>
      </c>
      <c r="K30" s="65">
        <v>0</v>
      </c>
      <c r="L30" s="59" t="e">
        <v>#DIV/0!</v>
      </c>
      <c r="M30" s="20"/>
    </row>
    <row r="31" spans="1:13">
      <c r="A31" s="38">
        <v>24</v>
      </c>
      <c r="B31" s="45">
        <v>27</v>
      </c>
      <c r="C31" s="60"/>
      <c r="D31" s="60"/>
      <c r="E31" s="60"/>
      <c r="F31" s="60" t="s">
        <v>25</v>
      </c>
      <c r="G31" s="40"/>
      <c r="H31" s="61"/>
      <c r="I31" s="65">
        <v>0</v>
      </c>
      <c r="J31" s="65">
        <v>0</v>
      </c>
      <c r="K31" s="65">
        <v>0</v>
      </c>
      <c r="L31" s="59" t="e">
        <v>#DIV/0!</v>
      </c>
      <c r="M31" s="20"/>
    </row>
    <row r="32" spans="1:13">
      <c r="A32" s="38">
        <v>25</v>
      </c>
      <c r="B32" s="45">
        <v>28</v>
      </c>
      <c r="C32" s="60"/>
      <c r="D32" s="60"/>
      <c r="E32" s="60"/>
      <c r="F32" s="60" t="s">
        <v>26</v>
      </c>
      <c r="G32" s="40"/>
      <c r="H32" s="61"/>
      <c r="I32" s="65">
        <v>0</v>
      </c>
      <c r="J32" s="65">
        <v>0</v>
      </c>
      <c r="K32" s="65">
        <v>0</v>
      </c>
      <c r="L32" s="59" t="e">
        <v>#DIV/0!</v>
      </c>
      <c r="M32" s="20"/>
    </row>
    <row r="33" spans="1:13">
      <c r="A33" s="38">
        <v>26</v>
      </c>
      <c r="B33" s="45">
        <v>29</v>
      </c>
      <c r="C33" s="60"/>
      <c r="D33" s="60"/>
      <c r="E33" s="60"/>
      <c r="F33" s="60" t="s">
        <v>27</v>
      </c>
      <c r="G33" s="40"/>
      <c r="H33" s="61"/>
      <c r="I33" s="65">
        <v>0</v>
      </c>
      <c r="J33" s="65">
        <v>0</v>
      </c>
      <c r="K33" s="65">
        <v>0</v>
      </c>
      <c r="L33" s="59" t="e">
        <v>#DIV/0!</v>
      </c>
      <c r="M33" s="20"/>
    </row>
    <row r="34" spans="1:13">
      <c r="A34" s="38">
        <v>27</v>
      </c>
      <c r="B34" s="45">
        <v>30</v>
      </c>
      <c r="C34" s="60"/>
      <c r="D34" s="60"/>
      <c r="E34" s="60"/>
      <c r="F34" s="60" t="s">
        <v>28</v>
      </c>
      <c r="G34" s="40"/>
      <c r="H34" s="61"/>
      <c r="I34" s="65">
        <v>0</v>
      </c>
      <c r="J34" s="65">
        <v>0</v>
      </c>
      <c r="K34" s="65">
        <v>0</v>
      </c>
      <c r="L34" s="59" t="e">
        <v>#DIV/0!</v>
      </c>
      <c r="M34" s="20"/>
    </row>
    <row r="35" spans="1:13">
      <c r="A35" s="38">
        <v>28</v>
      </c>
      <c r="B35" s="45">
        <v>31</v>
      </c>
      <c r="C35" s="60"/>
      <c r="D35" s="60"/>
      <c r="E35" s="60"/>
      <c r="F35" s="60" t="s">
        <v>29</v>
      </c>
      <c r="G35" s="40"/>
      <c r="H35" s="61"/>
      <c r="I35" s="65">
        <v>0</v>
      </c>
      <c r="J35" s="65">
        <v>0</v>
      </c>
      <c r="K35" s="65">
        <v>0</v>
      </c>
      <c r="L35" s="59" t="e">
        <v>#DIV/0!</v>
      </c>
      <c r="M35" s="20"/>
    </row>
    <row r="36" spans="1:13">
      <c r="A36" s="38">
        <v>29</v>
      </c>
      <c r="B36" s="45">
        <v>32</v>
      </c>
      <c r="C36" s="60"/>
      <c r="D36" s="60"/>
      <c r="E36" s="60"/>
      <c r="F36" s="60" t="s">
        <v>30</v>
      </c>
      <c r="G36" s="40"/>
      <c r="H36" s="61"/>
      <c r="I36" s="65">
        <v>0</v>
      </c>
      <c r="J36" s="65">
        <v>0</v>
      </c>
      <c r="K36" s="65">
        <v>0</v>
      </c>
      <c r="L36" s="59" t="e">
        <v>#DIV/0!</v>
      </c>
      <c r="M36" s="20"/>
    </row>
    <row r="37" spans="1:13">
      <c r="A37" s="38">
        <v>30</v>
      </c>
      <c r="B37" s="45">
        <v>33</v>
      </c>
      <c r="C37" s="60"/>
      <c r="D37" s="60"/>
      <c r="E37" s="60"/>
      <c r="F37" s="60" t="s">
        <v>31</v>
      </c>
      <c r="G37" s="40"/>
      <c r="H37" s="61"/>
      <c r="I37" s="65">
        <v>0</v>
      </c>
      <c r="J37" s="65">
        <v>0</v>
      </c>
      <c r="K37" s="65">
        <v>0</v>
      </c>
      <c r="L37" s="59" t="e">
        <v>#DIV/0!</v>
      </c>
      <c r="M37" s="20"/>
    </row>
    <row r="38" spans="1:13">
      <c r="A38" s="38">
        <v>31</v>
      </c>
      <c r="B38" s="45">
        <v>34</v>
      </c>
      <c r="C38" s="60"/>
      <c r="D38" s="60"/>
      <c r="E38" s="60"/>
      <c r="F38" s="60" t="s">
        <v>32</v>
      </c>
      <c r="G38" s="40"/>
      <c r="H38" s="61"/>
      <c r="I38" s="65">
        <v>750000</v>
      </c>
      <c r="J38" s="65">
        <v>463784.81</v>
      </c>
      <c r="K38" s="65">
        <v>-286215.19</v>
      </c>
      <c r="L38" s="59">
        <v>-0.38162025333333333</v>
      </c>
      <c r="M38" s="20"/>
    </row>
    <row r="39" spans="1:13">
      <c r="A39" s="38">
        <v>32</v>
      </c>
      <c r="B39" s="45">
        <v>35</v>
      </c>
      <c r="C39" s="60"/>
      <c r="D39" s="60"/>
      <c r="E39" s="60" t="s">
        <v>33</v>
      </c>
      <c r="F39" s="40"/>
      <c r="G39" s="60"/>
      <c r="H39" s="32"/>
      <c r="I39" s="58">
        <v>0</v>
      </c>
      <c r="J39" s="58">
        <v>0</v>
      </c>
      <c r="K39" s="58">
        <v>0</v>
      </c>
      <c r="L39" s="59" t="e">
        <v>#DIV/0!</v>
      </c>
      <c r="M39" s="20"/>
    </row>
    <row r="40" spans="1:13">
      <c r="A40" s="38">
        <v>33</v>
      </c>
      <c r="B40" s="45">
        <v>36</v>
      </c>
      <c r="C40" s="60"/>
      <c r="D40" s="60"/>
      <c r="E40" s="60" t="s">
        <v>34</v>
      </c>
      <c r="F40" s="40"/>
      <c r="G40" s="60"/>
      <c r="H40" s="32"/>
      <c r="I40" s="58">
        <v>0</v>
      </c>
      <c r="J40" s="58">
        <v>0</v>
      </c>
      <c r="K40" s="58">
        <v>0</v>
      </c>
      <c r="L40" s="59" t="e">
        <v>#DIV/0!</v>
      </c>
      <c r="M40" s="20"/>
    </row>
    <row r="41" spans="1:13">
      <c r="A41" s="38">
        <v>34</v>
      </c>
      <c r="B41" s="45">
        <v>37</v>
      </c>
      <c r="C41" s="60"/>
      <c r="D41" s="60"/>
      <c r="E41" s="60" t="s">
        <v>35</v>
      </c>
      <c r="F41" s="40"/>
      <c r="G41" s="60"/>
      <c r="H41" s="32"/>
      <c r="I41" s="58">
        <v>0</v>
      </c>
      <c r="J41" s="58">
        <v>0</v>
      </c>
      <c r="K41" s="58">
        <v>0</v>
      </c>
      <c r="L41" s="59" t="e">
        <v>#DIV/0!</v>
      </c>
      <c r="M41" s="20"/>
    </row>
    <row r="42" spans="1:13">
      <c r="A42" s="38">
        <v>35</v>
      </c>
      <c r="B42" s="45">
        <v>38</v>
      </c>
      <c r="C42" s="60"/>
      <c r="D42" s="60"/>
      <c r="E42" s="60" t="s">
        <v>36</v>
      </c>
      <c r="F42" s="20"/>
      <c r="G42" s="66"/>
      <c r="H42" s="32"/>
      <c r="I42" s="58">
        <v>0</v>
      </c>
      <c r="J42" s="58">
        <v>0</v>
      </c>
      <c r="K42" s="58">
        <v>0</v>
      </c>
      <c r="L42" s="59" t="e">
        <v>#DIV/0!</v>
      </c>
      <c r="M42" s="20"/>
    </row>
    <row r="43" spans="1:13">
      <c r="A43" s="38">
        <v>36</v>
      </c>
      <c r="B43" s="45">
        <v>39</v>
      </c>
      <c r="C43" s="27"/>
      <c r="D43" s="27" t="s">
        <v>37</v>
      </c>
      <c r="E43" s="27"/>
      <c r="F43" s="27"/>
      <c r="G43" s="27"/>
      <c r="H43" s="32"/>
      <c r="I43" s="57">
        <v>950000</v>
      </c>
      <c r="J43" s="57">
        <v>135664.95000000001</v>
      </c>
      <c r="K43" s="58">
        <v>-814335.05</v>
      </c>
      <c r="L43" s="59">
        <v>-0.85719478947368422</v>
      </c>
      <c r="M43" s="39">
        <v>0</v>
      </c>
    </row>
    <row r="44" spans="1:13">
      <c r="A44" s="38">
        <v>37</v>
      </c>
      <c r="B44" s="45">
        <v>40</v>
      </c>
      <c r="C44" s="27"/>
      <c r="D44" s="27"/>
      <c r="E44" s="60" t="s">
        <v>38</v>
      </c>
      <c r="F44" s="40"/>
      <c r="G44" s="27"/>
      <c r="H44" s="61"/>
      <c r="I44" s="58">
        <v>0</v>
      </c>
      <c r="J44" s="58">
        <v>0</v>
      </c>
      <c r="K44" s="58">
        <v>0</v>
      </c>
      <c r="L44" s="59" t="e">
        <v>#DIV/0!</v>
      </c>
      <c r="M44" s="20"/>
    </row>
    <row r="45" spans="1:13">
      <c r="A45" s="38">
        <v>38</v>
      </c>
      <c r="B45" s="45">
        <v>41</v>
      </c>
      <c r="C45" s="27"/>
      <c r="D45" s="27"/>
      <c r="E45" s="60" t="s">
        <v>39</v>
      </c>
      <c r="F45" s="40"/>
      <c r="G45" s="60"/>
      <c r="H45" s="61"/>
      <c r="I45" s="58">
        <v>200000</v>
      </c>
      <c r="J45" s="58">
        <v>125214.95</v>
      </c>
      <c r="K45" s="58">
        <v>-74785.05</v>
      </c>
      <c r="L45" s="59">
        <v>-0.37392524999999999</v>
      </c>
      <c r="M45" s="20"/>
    </row>
    <row r="46" spans="1:13">
      <c r="A46" s="38">
        <v>39</v>
      </c>
      <c r="B46" s="45">
        <v>42</v>
      </c>
      <c r="C46" s="60"/>
      <c r="D46" s="60"/>
      <c r="E46" s="60" t="s">
        <v>40</v>
      </c>
      <c r="F46" s="40"/>
      <c r="G46" s="60"/>
      <c r="H46" s="32"/>
      <c r="I46" s="58">
        <v>0</v>
      </c>
      <c r="J46" s="58">
        <v>0</v>
      </c>
      <c r="K46" s="58">
        <v>0</v>
      </c>
      <c r="L46" s="59" t="e">
        <v>#DIV/0!</v>
      </c>
      <c r="M46" s="20"/>
    </row>
    <row r="47" spans="1:13">
      <c r="A47" s="38">
        <v>40</v>
      </c>
      <c r="B47" s="45">
        <v>43</v>
      </c>
      <c r="C47" s="60"/>
      <c r="D47" s="60"/>
      <c r="E47" s="60" t="s">
        <v>41</v>
      </c>
      <c r="F47" s="40"/>
      <c r="G47" s="60"/>
      <c r="H47" s="32"/>
      <c r="I47" s="58">
        <v>0</v>
      </c>
      <c r="J47" s="58">
        <v>0</v>
      </c>
      <c r="K47" s="58">
        <v>0</v>
      </c>
      <c r="L47" s="59" t="e">
        <v>#DIV/0!</v>
      </c>
      <c r="M47" s="20"/>
    </row>
    <row r="48" spans="1:13">
      <c r="A48" s="38">
        <v>41</v>
      </c>
      <c r="B48" s="45">
        <v>44</v>
      </c>
      <c r="C48" s="60"/>
      <c r="D48" s="60"/>
      <c r="E48" s="60" t="s">
        <v>42</v>
      </c>
      <c r="F48" s="40"/>
      <c r="G48" s="60"/>
      <c r="H48" s="32"/>
      <c r="I48" s="58">
        <v>750000</v>
      </c>
      <c r="J48" s="58">
        <v>10450</v>
      </c>
      <c r="K48" s="58">
        <v>-739550</v>
      </c>
      <c r="L48" s="59">
        <v>-0.98606666666666665</v>
      </c>
      <c r="M48" s="20"/>
    </row>
    <row r="49" spans="1:13">
      <c r="A49" s="38">
        <v>42</v>
      </c>
      <c r="B49" s="45">
        <v>45</v>
      </c>
      <c r="C49" s="60"/>
      <c r="D49" s="60"/>
      <c r="E49" s="60" t="s">
        <v>43</v>
      </c>
      <c r="F49" s="40"/>
      <c r="G49" s="60"/>
      <c r="H49" s="32"/>
      <c r="I49" s="58">
        <v>0</v>
      </c>
      <c r="J49" s="58">
        <v>0</v>
      </c>
      <c r="K49" s="58">
        <v>0</v>
      </c>
      <c r="L49" s="59" t="e">
        <v>#DIV/0!</v>
      </c>
      <c r="M49" s="20"/>
    </row>
    <row r="50" spans="1:13">
      <c r="A50" s="38">
        <v>43</v>
      </c>
      <c r="B50" s="45">
        <v>46</v>
      </c>
      <c r="C50" s="27" t="s">
        <v>44</v>
      </c>
      <c r="D50" s="27"/>
      <c r="E50" s="27"/>
      <c r="F50" s="27"/>
      <c r="G50" s="27"/>
      <c r="H50" s="32"/>
      <c r="I50" s="57">
        <v>12378000</v>
      </c>
      <c r="J50" s="57">
        <v>4030477.38</v>
      </c>
      <c r="K50" s="57">
        <v>-8347522.6200000001</v>
      </c>
      <c r="L50" s="59">
        <v>-0.67438379544352889</v>
      </c>
      <c r="M50" s="20"/>
    </row>
    <row r="51" spans="1:13">
      <c r="A51" s="38">
        <v>44</v>
      </c>
      <c r="B51" s="45">
        <v>47</v>
      </c>
      <c r="C51" s="27"/>
      <c r="D51" s="27" t="s">
        <v>45</v>
      </c>
      <c r="E51" s="27"/>
      <c r="F51" s="27"/>
      <c r="G51" s="27"/>
      <c r="H51" s="32"/>
      <c r="I51" s="57">
        <v>428000</v>
      </c>
      <c r="J51" s="57">
        <v>138077.1</v>
      </c>
      <c r="K51" s="57">
        <v>-289922.90000000002</v>
      </c>
      <c r="L51" s="59">
        <v>-0.67738995327102813</v>
      </c>
      <c r="M51" s="39">
        <v>0</v>
      </c>
    </row>
    <row r="52" spans="1:13">
      <c r="A52" s="38">
        <v>45</v>
      </c>
      <c r="B52" s="45">
        <v>48</v>
      </c>
      <c r="C52" s="27"/>
      <c r="D52" s="27"/>
      <c r="E52" s="60" t="s">
        <v>46</v>
      </c>
      <c r="F52" s="20"/>
      <c r="G52" s="27"/>
      <c r="H52" s="32"/>
      <c r="I52" s="58">
        <v>155000</v>
      </c>
      <c r="J52" s="58">
        <v>78320.100000000006</v>
      </c>
      <c r="K52" s="58">
        <v>-76679.899999999994</v>
      </c>
      <c r="L52" s="59">
        <v>-0.49470903225806445</v>
      </c>
      <c r="M52" s="20"/>
    </row>
    <row r="53" spans="1:13">
      <c r="A53" s="38">
        <v>46</v>
      </c>
      <c r="B53" s="45">
        <v>49</v>
      </c>
      <c r="C53" s="27"/>
      <c r="D53" s="27"/>
      <c r="E53" s="27"/>
      <c r="F53" s="60" t="s">
        <v>47</v>
      </c>
      <c r="G53" s="23"/>
      <c r="H53" s="61"/>
      <c r="I53" s="65">
        <v>5000</v>
      </c>
      <c r="J53" s="65">
        <v>1000</v>
      </c>
      <c r="K53" s="65">
        <v>-4000</v>
      </c>
      <c r="L53" s="59">
        <v>-0.8</v>
      </c>
      <c r="M53" s="20"/>
    </row>
    <row r="54" spans="1:13">
      <c r="A54" s="38">
        <v>47</v>
      </c>
      <c r="B54" s="45">
        <v>50</v>
      </c>
      <c r="C54" s="27"/>
      <c r="D54" s="27"/>
      <c r="E54" s="27"/>
      <c r="F54" s="60" t="s">
        <v>48</v>
      </c>
      <c r="G54" s="23"/>
      <c r="H54" s="61"/>
      <c r="I54" s="65">
        <v>0</v>
      </c>
      <c r="J54" s="65">
        <v>0</v>
      </c>
      <c r="K54" s="65">
        <v>0</v>
      </c>
      <c r="L54" s="59" t="e">
        <v>#DIV/0!</v>
      </c>
      <c r="M54" s="20"/>
    </row>
    <row r="55" spans="1:13">
      <c r="A55" s="38">
        <v>48</v>
      </c>
      <c r="B55" s="45">
        <v>51</v>
      </c>
      <c r="C55" s="27"/>
      <c r="D55" s="27"/>
      <c r="E55" s="27"/>
      <c r="F55" s="60" t="s">
        <v>49</v>
      </c>
      <c r="G55" s="23"/>
      <c r="H55" s="61"/>
      <c r="I55" s="65">
        <v>0</v>
      </c>
      <c r="J55" s="65">
        <v>0</v>
      </c>
      <c r="K55" s="65">
        <v>0</v>
      </c>
      <c r="L55" s="59" t="e">
        <v>#DIV/0!</v>
      </c>
      <c r="M55" s="20"/>
    </row>
    <row r="56" spans="1:13">
      <c r="A56" s="38">
        <v>49</v>
      </c>
      <c r="B56" s="45">
        <v>52</v>
      </c>
      <c r="C56" s="60"/>
      <c r="D56" s="60"/>
      <c r="E56" s="60"/>
      <c r="F56" s="33" t="s">
        <v>50</v>
      </c>
      <c r="G56" s="23"/>
      <c r="H56" s="61"/>
      <c r="I56" s="65">
        <v>0</v>
      </c>
      <c r="J56" s="65">
        <v>0</v>
      </c>
      <c r="K56" s="65">
        <v>0</v>
      </c>
      <c r="L56" s="59" t="e">
        <v>#DIV/0!</v>
      </c>
      <c r="M56" s="20"/>
    </row>
    <row r="57" spans="1:13">
      <c r="A57" s="38">
        <v>50</v>
      </c>
      <c r="B57" s="45">
        <v>53</v>
      </c>
      <c r="C57" s="60"/>
      <c r="D57" s="60"/>
      <c r="E57" s="60"/>
      <c r="F57" s="33" t="s">
        <v>51</v>
      </c>
      <c r="G57" s="23"/>
      <c r="H57" s="61"/>
      <c r="I57" s="65">
        <v>150000</v>
      </c>
      <c r="J57" s="65">
        <v>49200.1</v>
      </c>
      <c r="K57" s="65">
        <v>-100799.9</v>
      </c>
      <c r="L57" s="59">
        <v>-0.67199933333333328</v>
      </c>
      <c r="M57" s="20"/>
    </row>
    <row r="58" spans="1:13">
      <c r="A58" s="38">
        <v>51</v>
      </c>
      <c r="B58" s="45">
        <v>54</v>
      </c>
      <c r="C58" s="60"/>
      <c r="D58" s="60"/>
      <c r="E58" s="60"/>
      <c r="F58" s="33" t="s">
        <v>52</v>
      </c>
      <c r="G58" s="23"/>
      <c r="H58" s="61"/>
      <c r="I58" s="65">
        <v>0</v>
      </c>
      <c r="J58" s="65">
        <v>28120</v>
      </c>
      <c r="K58" s="65">
        <v>28120</v>
      </c>
      <c r="L58" s="59" t="e">
        <v>#DIV/0!</v>
      </c>
      <c r="M58" s="20"/>
    </row>
    <row r="59" spans="1:13">
      <c r="A59" s="38">
        <v>52</v>
      </c>
      <c r="B59" s="45">
        <v>55</v>
      </c>
      <c r="C59" s="60"/>
      <c r="D59" s="60"/>
      <c r="E59" s="60"/>
      <c r="F59" s="33" t="s">
        <v>53</v>
      </c>
      <c r="G59" s="23"/>
      <c r="H59" s="61"/>
      <c r="I59" s="65">
        <v>0</v>
      </c>
      <c r="J59" s="65">
        <v>0</v>
      </c>
      <c r="K59" s="65">
        <v>0</v>
      </c>
      <c r="L59" s="59" t="e">
        <v>#DIV/0!</v>
      </c>
      <c r="M59" s="20"/>
    </row>
    <row r="60" spans="1:13">
      <c r="A60" s="38">
        <v>53</v>
      </c>
      <c r="B60" s="45">
        <v>56</v>
      </c>
      <c r="C60" s="60"/>
      <c r="D60" s="60"/>
      <c r="E60" s="60"/>
      <c r="F60" s="33" t="s">
        <v>54</v>
      </c>
      <c r="G60" s="23"/>
      <c r="H60" s="61"/>
      <c r="I60" s="65">
        <v>0</v>
      </c>
      <c r="J60" s="65">
        <v>0</v>
      </c>
      <c r="K60" s="65">
        <v>0</v>
      </c>
      <c r="L60" s="59" t="e">
        <v>#DIV/0!</v>
      </c>
      <c r="M60" s="20"/>
    </row>
    <row r="61" spans="1:13">
      <c r="A61" s="38">
        <v>54</v>
      </c>
      <c r="B61" s="45">
        <v>57</v>
      </c>
      <c r="C61" s="60"/>
      <c r="D61" s="60"/>
      <c r="E61" s="60"/>
      <c r="F61" s="66" t="s">
        <v>55</v>
      </c>
      <c r="G61" s="20"/>
      <c r="H61" s="61"/>
      <c r="I61" s="65">
        <v>0</v>
      </c>
      <c r="J61" s="65">
        <v>0</v>
      </c>
      <c r="K61" s="65">
        <v>0</v>
      </c>
      <c r="L61" s="59" t="e">
        <v>#DIV/0!</v>
      </c>
      <c r="M61" s="20"/>
    </row>
    <row r="62" spans="1:13">
      <c r="A62" s="38">
        <v>55</v>
      </c>
      <c r="B62" s="45">
        <v>58</v>
      </c>
      <c r="C62" s="27"/>
      <c r="D62" s="27"/>
      <c r="E62" s="33" t="s">
        <v>56</v>
      </c>
      <c r="F62" s="20"/>
      <c r="G62" s="33"/>
      <c r="H62" s="32"/>
      <c r="I62" s="62">
        <v>263000</v>
      </c>
      <c r="J62" s="62">
        <v>58491</v>
      </c>
      <c r="K62" s="58">
        <v>-204509</v>
      </c>
      <c r="L62" s="59">
        <v>-0.7776007604562738</v>
      </c>
      <c r="M62" s="20"/>
    </row>
    <row r="63" spans="1:13">
      <c r="A63" s="38">
        <v>56</v>
      </c>
      <c r="B63" s="45">
        <v>59</v>
      </c>
      <c r="C63" s="27"/>
      <c r="D63" s="27"/>
      <c r="E63" s="27"/>
      <c r="F63" s="33" t="s">
        <v>57</v>
      </c>
      <c r="G63" s="40"/>
      <c r="H63" s="61"/>
      <c r="I63" s="65">
        <v>13000</v>
      </c>
      <c r="J63" s="65">
        <v>991</v>
      </c>
      <c r="K63" s="65">
        <v>-12009</v>
      </c>
      <c r="L63" s="59">
        <v>-0.92376923076923079</v>
      </c>
      <c r="M63" s="20"/>
    </row>
    <row r="64" spans="1:13">
      <c r="A64" s="38">
        <v>57</v>
      </c>
      <c r="B64" s="45">
        <v>60</v>
      </c>
      <c r="C64" s="27"/>
      <c r="D64" s="27"/>
      <c r="E64" s="27"/>
      <c r="F64" s="33" t="s">
        <v>58</v>
      </c>
      <c r="G64" s="20"/>
      <c r="H64" s="61"/>
      <c r="I64" s="65">
        <v>250000</v>
      </c>
      <c r="J64" s="65">
        <v>57500</v>
      </c>
      <c r="K64" s="65">
        <v>-192500</v>
      </c>
      <c r="L64" s="59">
        <v>-0.77</v>
      </c>
      <c r="M64" s="20"/>
    </row>
    <row r="65" spans="1:13">
      <c r="A65" s="38">
        <v>58</v>
      </c>
      <c r="B65" s="45">
        <v>61</v>
      </c>
      <c r="C65" s="60"/>
      <c r="D65" s="60"/>
      <c r="E65" s="33" t="s">
        <v>59</v>
      </c>
      <c r="F65" s="40"/>
      <c r="G65" s="33"/>
      <c r="H65" s="32"/>
      <c r="I65" s="58">
        <v>10000</v>
      </c>
      <c r="J65" s="58">
        <v>1266</v>
      </c>
      <c r="K65" s="58">
        <v>-8734</v>
      </c>
      <c r="L65" s="59">
        <v>-0.87339999999999995</v>
      </c>
      <c r="M65" s="20"/>
    </row>
    <row r="66" spans="1:13">
      <c r="A66" s="38">
        <v>59</v>
      </c>
      <c r="B66" s="45">
        <v>62</v>
      </c>
      <c r="C66" s="60"/>
      <c r="D66" s="60"/>
      <c r="E66" s="60" t="s">
        <v>60</v>
      </c>
      <c r="F66" s="20"/>
      <c r="G66" s="60"/>
      <c r="H66" s="32"/>
      <c r="I66" s="58">
        <v>0</v>
      </c>
      <c r="J66" s="58">
        <v>0</v>
      </c>
      <c r="K66" s="58">
        <v>0</v>
      </c>
      <c r="L66" s="59" t="e">
        <v>#DIV/0!</v>
      </c>
      <c r="M66" s="20"/>
    </row>
    <row r="67" spans="1:13">
      <c r="A67" s="38">
        <v>60</v>
      </c>
      <c r="B67" s="45">
        <v>63</v>
      </c>
      <c r="C67" s="27"/>
      <c r="D67" s="27" t="s">
        <v>61</v>
      </c>
      <c r="E67" s="27"/>
      <c r="F67" s="27"/>
      <c r="G67" s="27"/>
      <c r="H67" s="32"/>
      <c r="I67" s="64">
        <v>1900000</v>
      </c>
      <c r="J67" s="64">
        <v>868520.88</v>
      </c>
      <c r="K67" s="58">
        <v>-1031479.12</v>
      </c>
      <c r="L67" s="59">
        <v>-0.54288374736842104</v>
      </c>
      <c r="M67" s="39">
        <v>0</v>
      </c>
    </row>
    <row r="68" spans="1:13">
      <c r="A68" s="38">
        <v>61</v>
      </c>
      <c r="B68" s="45">
        <v>64</v>
      </c>
      <c r="C68" s="27"/>
      <c r="D68" s="27"/>
      <c r="E68" s="60" t="s">
        <v>62</v>
      </c>
      <c r="F68" s="20"/>
      <c r="G68" s="27"/>
      <c r="H68" s="32"/>
      <c r="I68" s="62">
        <v>100000</v>
      </c>
      <c r="J68" s="62">
        <v>51550</v>
      </c>
      <c r="K68" s="58">
        <v>-48450</v>
      </c>
      <c r="L68" s="59">
        <v>-0.48449999999999999</v>
      </c>
      <c r="M68" s="20"/>
    </row>
    <row r="69" spans="1:13">
      <c r="A69" s="38">
        <v>62</v>
      </c>
      <c r="B69" s="45">
        <v>65</v>
      </c>
      <c r="C69" s="27"/>
      <c r="D69" s="27"/>
      <c r="E69" s="27"/>
      <c r="F69" s="60" t="s">
        <v>63</v>
      </c>
      <c r="G69" s="40"/>
      <c r="H69" s="61"/>
      <c r="I69" s="65">
        <v>100000</v>
      </c>
      <c r="J69" s="65">
        <v>20900</v>
      </c>
      <c r="K69" s="65">
        <v>-79100</v>
      </c>
      <c r="L69" s="59">
        <v>-0.79100000000000004</v>
      </c>
      <c r="M69" s="20"/>
    </row>
    <row r="70" spans="1:13">
      <c r="A70" s="38">
        <v>63</v>
      </c>
      <c r="B70" s="45">
        <v>66</v>
      </c>
      <c r="C70" s="27"/>
      <c r="D70" s="27"/>
      <c r="E70" s="27"/>
      <c r="F70" s="60" t="s">
        <v>64</v>
      </c>
      <c r="G70" s="40"/>
      <c r="H70" s="61"/>
      <c r="I70" s="65">
        <v>0</v>
      </c>
      <c r="J70" s="65">
        <v>30650</v>
      </c>
      <c r="K70" s="65">
        <v>30650</v>
      </c>
      <c r="L70" s="59" t="e">
        <v>#DIV/0!</v>
      </c>
      <c r="M70" s="20"/>
    </row>
    <row r="71" spans="1:13">
      <c r="A71" s="38">
        <v>64</v>
      </c>
      <c r="B71" s="45">
        <v>67</v>
      </c>
      <c r="C71" s="27"/>
      <c r="D71" s="27"/>
      <c r="E71" s="27"/>
      <c r="F71" s="60" t="s">
        <v>65</v>
      </c>
      <c r="G71" s="40"/>
      <c r="H71" s="61"/>
      <c r="I71" s="65">
        <v>0</v>
      </c>
      <c r="J71" s="65">
        <v>0</v>
      </c>
      <c r="K71" s="65">
        <v>0</v>
      </c>
      <c r="L71" s="59" t="e">
        <v>#DIV/0!</v>
      </c>
      <c r="M71" s="20"/>
    </row>
    <row r="72" spans="1:13">
      <c r="A72" s="38">
        <v>65</v>
      </c>
      <c r="B72" s="45">
        <v>68</v>
      </c>
      <c r="C72" s="27"/>
      <c r="D72" s="27"/>
      <c r="E72" s="27"/>
      <c r="F72" s="60" t="s">
        <v>66</v>
      </c>
      <c r="G72" s="40"/>
      <c r="H72" s="61"/>
      <c r="I72" s="65">
        <v>0</v>
      </c>
      <c r="J72" s="65">
        <v>0</v>
      </c>
      <c r="K72" s="65">
        <v>0</v>
      </c>
      <c r="L72" s="59" t="e">
        <v>#DIV/0!</v>
      </c>
      <c r="M72" s="20"/>
    </row>
    <row r="73" spans="1:13">
      <c r="A73" s="38">
        <v>66</v>
      </c>
      <c r="B73" s="45">
        <v>69</v>
      </c>
      <c r="C73" s="27"/>
      <c r="D73" s="27"/>
      <c r="E73" s="33" t="s">
        <v>67</v>
      </c>
      <c r="F73" s="40"/>
      <c r="G73" s="33"/>
      <c r="H73" s="32"/>
      <c r="I73" s="58">
        <v>1800000</v>
      </c>
      <c r="J73" s="58">
        <v>816970.88</v>
      </c>
      <c r="K73" s="65">
        <v>-983029.12</v>
      </c>
      <c r="L73" s="59">
        <v>-0.54612728888888884</v>
      </c>
      <c r="M73" s="20"/>
    </row>
    <row r="74" spans="1:13">
      <c r="A74" s="38">
        <v>67</v>
      </c>
      <c r="B74" s="45">
        <v>70</v>
      </c>
      <c r="C74" s="60"/>
      <c r="D74" s="60"/>
      <c r="E74" s="60"/>
      <c r="F74" s="60" t="s">
        <v>68</v>
      </c>
      <c r="G74" s="40"/>
      <c r="H74" s="32"/>
      <c r="I74" s="65">
        <v>0</v>
      </c>
      <c r="J74" s="65">
        <v>0</v>
      </c>
      <c r="K74" s="65">
        <v>0</v>
      </c>
      <c r="L74" s="59" t="e">
        <v>#DIV/0!</v>
      </c>
      <c r="M74" s="20"/>
    </row>
    <row r="75" spans="1:13">
      <c r="A75" s="38">
        <v>68</v>
      </c>
      <c r="B75" s="45">
        <v>71</v>
      </c>
      <c r="C75" s="60"/>
      <c r="D75" s="60"/>
      <c r="E75" s="60"/>
      <c r="F75" s="60" t="s">
        <v>69</v>
      </c>
      <c r="G75" s="40"/>
      <c r="H75" s="32"/>
      <c r="I75" s="65">
        <v>0</v>
      </c>
      <c r="J75" s="65">
        <v>0</v>
      </c>
      <c r="K75" s="65">
        <v>0</v>
      </c>
      <c r="L75" s="59" t="e">
        <v>#DIV/0!</v>
      </c>
      <c r="M75" s="20"/>
    </row>
    <row r="76" spans="1:13">
      <c r="A76" s="38">
        <v>69</v>
      </c>
      <c r="B76" s="45">
        <v>72</v>
      </c>
      <c r="C76" s="60"/>
      <c r="D76" s="60"/>
      <c r="E76" s="60"/>
      <c r="F76" s="60" t="s">
        <v>70</v>
      </c>
      <c r="G76" s="40"/>
      <c r="H76" s="32"/>
      <c r="I76" s="65">
        <v>0</v>
      </c>
      <c r="J76" s="65">
        <v>0</v>
      </c>
      <c r="K76" s="65">
        <v>0</v>
      </c>
      <c r="L76" s="59" t="e">
        <v>#DIV/0!</v>
      </c>
      <c r="M76" s="20"/>
    </row>
    <row r="77" spans="1:13">
      <c r="A77" s="38">
        <v>70</v>
      </c>
      <c r="B77" s="45">
        <v>73</v>
      </c>
      <c r="C77" s="60"/>
      <c r="D77" s="60"/>
      <c r="E77" s="60"/>
      <c r="F77" s="33" t="s">
        <v>71</v>
      </c>
      <c r="G77" s="40"/>
      <c r="H77" s="32"/>
      <c r="I77" s="65">
        <v>1800000</v>
      </c>
      <c r="J77" s="65">
        <v>816970.88</v>
      </c>
      <c r="K77" s="65">
        <v>-983029.12</v>
      </c>
      <c r="L77" s="59">
        <v>-0.54612728888888884</v>
      </c>
      <c r="M77" s="20"/>
    </row>
    <row r="78" spans="1:13">
      <c r="A78" s="38">
        <v>71</v>
      </c>
      <c r="B78" s="45">
        <v>74</v>
      </c>
      <c r="C78" s="60"/>
      <c r="D78" s="60"/>
      <c r="E78" s="60" t="s">
        <v>72</v>
      </c>
      <c r="F78" s="40"/>
      <c r="G78" s="60"/>
      <c r="H78" s="32"/>
      <c r="I78" s="58">
        <v>0</v>
      </c>
      <c r="J78" s="58">
        <v>0</v>
      </c>
      <c r="K78" s="58">
        <v>0</v>
      </c>
      <c r="L78" s="59" t="e">
        <v>#DIV/0!</v>
      </c>
      <c r="M78" s="20"/>
    </row>
    <row r="79" spans="1:13">
      <c r="A79" s="38">
        <v>72</v>
      </c>
      <c r="B79" s="45">
        <v>75</v>
      </c>
      <c r="C79" s="60"/>
      <c r="D79" s="60"/>
      <c r="E79" s="60" t="s">
        <v>73</v>
      </c>
      <c r="F79" s="40"/>
      <c r="G79" s="60"/>
      <c r="H79" s="32"/>
      <c r="I79" s="58">
        <v>0</v>
      </c>
      <c r="J79" s="58">
        <v>0</v>
      </c>
      <c r="K79" s="58">
        <v>0</v>
      </c>
      <c r="L79" s="59" t="e">
        <v>#DIV/0!</v>
      </c>
      <c r="M79" s="20"/>
    </row>
    <row r="80" spans="1:13">
      <c r="A80" s="38">
        <v>73</v>
      </c>
      <c r="B80" s="45">
        <v>76</v>
      </c>
      <c r="C80" s="60"/>
      <c r="D80" s="60"/>
      <c r="E80" s="60" t="s">
        <v>74</v>
      </c>
      <c r="F80" s="40"/>
      <c r="G80" s="60"/>
      <c r="H80" s="32"/>
      <c r="I80" s="58">
        <v>0</v>
      </c>
      <c r="J80" s="58">
        <v>0</v>
      </c>
      <c r="K80" s="58">
        <v>0</v>
      </c>
      <c r="L80" s="59" t="e">
        <v>#DIV/0!</v>
      </c>
      <c r="M80" s="20"/>
    </row>
    <row r="81" spans="1:13">
      <c r="A81" s="38">
        <v>74</v>
      </c>
      <c r="B81" s="45">
        <v>77</v>
      </c>
      <c r="C81" s="60"/>
      <c r="D81" s="60"/>
      <c r="E81" s="60" t="s">
        <v>75</v>
      </c>
      <c r="F81" s="40"/>
      <c r="G81" s="60"/>
      <c r="H81" s="32"/>
      <c r="I81" s="58">
        <v>0</v>
      </c>
      <c r="J81" s="58">
        <v>0</v>
      </c>
      <c r="K81" s="58">
        <v>0</v>
      </c>
      <c r="L81" s="59" t="e">
        <v>#DIV/0!</v>
      </c>
      <c r="M81" s="20"/>
    </row>
    <row r="82" spans="1:13">
      <c r="A82" s="38">
        <v>75</v>
      </c>
      <c r="B82" s="45">
        <v>78</v>
      </c>
      <c r="C82" s="60"/>
      <c r="D82" s="60"/>
      <c r="E82" s="60" t="s">
        <v>76</v>
      </c>
      <c r="F82" s="40"/>
      <c r="G82" s="60"/>
      <c r="H82" s="32"/>
      <c r="I82" s="58">
        <v>0</v>
      </c>
      <c r="J82" s="58">
        <v>0</v>
      </c>
      <c r="K82" s="58">
        <v>0</v>
      </c>
      <c r="L82" s="59" t="e">
        <v>#DIV/0!</v>
      </c>
      <c r="M82" s="20"/>
    </row>
    <row r="83" spans="1:13">
      <c r="A83" s="38">
        <v>76</v>
      </c>
      <c r="B83" s="45">
        <v>79</v>
      </c>
      <c r="C83" s="60"/>
      <c r="D83" s="60"/>
      <c r="E83" s="33" t="s">
        <v>77</v>
      </c>
      <c r="F83" s="40"/>
      <c r="G83" s="33"/>
      <c r="H83" s="32"/>
      <c r="I83" s="58">
        <v>0</v>
      </c>
      <c r="J83" s="58">
        <v>0</v>
      </c>
      <c r="K83" s="58">
        <v>0</v>
      </c>
      <c r="L83" s="59" t="e">
        <v>#DIV/0!</v>
      </c>
      <c r="M83" s="20"/>
    </row>
    <row r="84" spans="1:13">
      <c r="A84" s="38">
        <v>77</v>
      </c>
      <c r="B84" s="45">
        <v>80</v>
      </c>
      <c r="C84" s="60"/>
      <c r="D84" s="60"/>
      <c r="E84" s="60" t="s">
        <v>78</v>
      </c>
      <c r="F84" s="40"/>
      <c r="G84" s="60"/>
      <c r="H84" s="61"/>
      <c r="I84" s="58">
        <v>0</v>
      </c>
      <c r="J84" s="58">
        <v>0</v>
      </c>
      <c r="K84" s="58">
        <v>0</v>
      </c>
      <c r="L84" s="59" t="e">
        <v>#DIV/0!</v>
      </c>
      <c r="M84" s="20"/>
    </row>
    <row r="85" spans="1:13">
      <c r="A85" s="38">
        <v>78</v>
      </c>
      <c r="B85" s="45">
        <v>81</v>
      </c>
      <c r="C85" s="27"/>
      <c r="D85" s="27" t="s">
        <v>79</v>
      </c>
      <c r="E85" s="27"/>
      <c r="F85" s="27"/>
      <c r="G85" s="27"/>
      <c r="H85" s="32"/>
      <c r="I85" s="64">
        <v>10050000</v>
      </c>
      <c r="J85" s="64">
        <v>3023879.4</v>
      </c>
      <c r="K85" s="58">
        <v>-7026120.5999999996</v>
      </c>
      <c r="L85" s="59">
        <v>-0.69911647761194029</v>
      </c>
      <c r="M85" s="20"/>
    </row>
    <row r="86" spans="1:13">
      <c r="A86" s="38">
        <v>79</v>
      </c>
      <c r="B86" s="45">
        <v>82</v>
      </c>
      <c r="C86" s="27"/>
      <c r="D86" s="27"/>
      <c r="E86" s="60" t="s">
        <v>80</v>
      </c>
      <c r="F86" s="20"/>
      <c r="G86" s="60"/>
      <c r="H86" s="32"/>
      <c r="I86" s="62">
        <v>10050000</v>
      </c>
      <c r="J86" s="62">
        <v>3023879.4</v>
      </c>
      <c r="K86" s="58">
        <v>-7026120.5999999996</v>
      </c>
      <c r="L86" s="59">
        <v>-0.69911647761194029</v>
      </c>
      <c r="M86" s="39">
        <v>0</v>
      </c>
    </row>
    <row r="87" spans="1:13">
      <c r="A87" s="38">
        <v>80</v>
      </c>
      <c r="B87" s="45">
        <v>83</v>
      </c>
      <c r="C87" s="27"/>
      <c r="D87" s="27"/>
      <c r="E87" s="27"/>
      <c r="F87" s="60" t="s">
        <v>81</v>
      </c>
      <c r="G87" s="40"/>
      <c r="H87" s="61"/>
      <c r="I87" s="65">
        <v>0</v>
      </c>
      <c r="J87" s="65">
        <v>0</v>
      </c>
      <c r="K87" s="65">
        <v>0</v>
      </c>
      <c r="L87" s="59" t="e">
        <v>#DIV/0!</v>
      </c>
      <c r="M87" s="20"/>
    </row>
    <row r="88" spans="1:13">
      <c r="A88" s="38">
        <v>81</v>
      </c>
      <c r="B88" s="45">
        <v>84</v>
      </c>
      <c r="C88" s="27"/>
      <c r="D88" s="27"/>
      <c r="E88" s="27"/>
      <c r="F88" s="33" t="s">
        <v>82</v>
      </c>
      <c r="G88" s="40"/>
      <c r="H88" s="61"/>
      <c r="I88" s="65">
        <v>0</v>
      </c>
      <c r="J88" s="65">
        <v>0</v>
      </c>
      <c r="K88" s="65">
        <v>0</v>
      </c>
      <c r="L88" s="59" t="e">
        <v>#DIV/0!</v>
      </c>
      <c r="M88" s="20"/>
    </row>
    <row r="89" spans="1:13">
      <c r="A89" s="38">
        <v>82</v>
      </c>
      <c r="B89" s="45">
        <v>85</v>
      </c>
      <c r="C89" s="60"/>
      <c r="D89" s="60"/>
      <c r="E89" s="60"/>
      <c r="F89" s="60" t="s">
        <v>83</v>
      </c>
      <c r="G89" s="40"/>
      <c r="H89" s="61"/>
      <c r="I89" s="65">
        <v>0</v>
      </c>
      <c r="J89" s="65">
        <v>0</v>
      </c>
      <c r="K89" s="65">
        <v>0</v>
      </c>
      <c r="L89" s="59" t="e">
        <v>#DIV/0!</v>
      </c>
      <c r="M89" s="20"/>
    </row>
    <row r="90" spans="1:13">
      <c r="A90" s="38">
        <v>83</v>
      </c>
      <c r="B90" s="45">
        <v>86</v>
      </c>
      <c r="C90" s="60"/>
      <c r="D90" s="60"/>
      <c r="E90" s="60"/>
      <c r="F90" s="60" t="s">
        <v>84</v>
      </c>
      <c r="G90" s="40"/>
      <c r="H90" s="61"/>
      <c r="I90" s="65">
        <v>0</v>
      </c>
      <c r="J90" s="65">
        <v>0</v>
      </c>
      <c r="K90" s="65">
        <v>0</v>
      </c>
      <c r="L90" s="59" t="e">
        <v>#DIV/0!</v>
      </c>
      <c r="M90" s="20"/>
    </row>
    <row r="91" spans="1:13">
      <c r="A91" s="38">
        <v>84</v>
      </c>
      <c r="B91" s="45">
        <v>87</v>
      </c>
      <c r="C91" s="60"/>
      <c r="D91" s="60"/>
      <c r="E91" s="60"/>
      <c r="F91" s="60" t="s">
        <v>85</v>
      </c>
      <c r="G91" s="40"/>
      <c r="H91" s="61"/>
      <c r="I91" s="65">
        <v>520000</v>
      </c>
      <c r="J91" s="65">
        <v>666700</v>
      </c>
      <c r="K91" s="65">
        <v>146700</v>
      </c>
      <c r="L91" s="59">
        <v>0.2821153846153846</v>
      </c>
      <c r="M91" s="20"/>
    </row>
    <row r="92" spans="1:13">
      <c r="A92" s="38">
        <v>85</v>
      </c>
      <c r="B92" s="45">
        <v>88</v>
      </c>
      <c r="C92" s="60"/>
      <c r="D92" s="60"/>
      <c r="E92" s="60"/>
      <c r="F92" s="60" t="s">
        <v>86</v>
      </c>
      <c r="G92" s="40"/>
      <c r="H92" s="61"/>
      <c r="I92" s="65">
        <v>0</v>
      </c>
      <c r="J92" s="65">
        <v>0</v>
      </c>
      <c r="K92" s="65">
        <v>0</v>
      </c>
      <c r="L92" s="59" t="e">
        <v>#DIV/0!</v>
      </c>
      <c r="M92" s="20"/>
    </row>
    <row r="93" spans="1:13">
      <c r="A93" s="38">
        <v>86</v>
      </c>
      <c r="B93" s="45">
        <v>89</v>
      </c>
      <c r="C93" s="60"/>
      <c r="D93" s="60"/>
      <c r="E93" s="60"/>
      <c r="F93" s="60" t="s">
        <v>87</v>
      </c>
      <c r="G93" s="40"/>
      <c r="H93" s="61"/>
      <c r="I93" s="65">
        <v>0</v>
      </c>
      <c r="J93" s="65">
        <v>0</v>
      </c>
      <c r="K93" s="65">
        <v>0</v>
      </c>
      <c r="L93" s="59" t="e">
        <v>#DIV/0!</v>
      </c>
      <c r="M93" s="20"/>
    </row>
    <row r="94" spans="1:13">
      <c r="A94" s="38">
        <v>87</v>
      </c>
      <c r="B94" s="45">
        <v>90</v>
      </c>
      <c r="C94" s="60"/>
      <c r="D94" s="60"/>
      <c r="E94" s="60"/>
      <c r="F94" s="60" t="s">
        <v>88</v>
      </c>
      <c r="G94" s="40"/>
      <c r="H94" s="61"/>
      <c r="I94" s="65">
        <v>1750000</v>
      </c>
      <c r="J94" s="65">
        <v>241138.4</v>
      </c>
      <c r="K94" s="65">
        <v>-1508861.6</v>
      </c>
      <c r="L94" s="59">
        <v>-0.8622066285714286</v>
      </c>
      <c r="M94" s="20"/>
    </row>
    <row r="95" spans="1:13">
      <c r="A95" s="38">
        <v>88</v>
      </c>
      <c r="B95" s="45">
        <v>91</v>
      </c>
      <c r="C95" s="60"/>
      <c r="D95" s="60"/>
      <c r="E95" s="60"/>
      <c r="F95" s="60" t="s">
        <v>89</v>
      </c>
      <c r="G95" s="40"/>
      <c r="H95" s="61"/>
      <c r="I95" s="65">
        <v>80000</v>
      </c>
      <c r="J95" s="65">
        <v>8991</v>
      </c>
      <c r="K95" s="65">
        <v>-71009</v>
      </c>
      <c r="L95" s="59">
        <v>-0.88761250000000003</v>
      </c>
      <c r="M95" s="20"/>
    </row>
    <row r="96" spans="1:13">
      <c r="A96" s="38">
        <v>89</v>
      </c>
      <c r="B96" s="45">
        <v>92</v>
      </c>
      <c r="C96" s="60"/>
      <c r="D96" s="60"/>
      <c r="E96" s="60"/>
      <c r="F96" s="60" t="s">
        <v>90</v>
      </c>
      <c r="G96" s="40"/>
      <c r="H96" s="61"/>
      <c r="I96" s="65">
        <v>0</v>
      </c>
      <c r="J96" s="65">
        <v>0</v>
      </c>
      <c r="K96" s="65">
        <v>0</v>
      </c>
      <c r="L96" s="59" t="e">
        <v>#DIV/0!</v>
      </c>
      <c r="M96" s="20"/>
    </row>
    <row r="97" spans="1:13">
      <c r="A97" s="38">
        <v>90</v>
      </c>
      <c r="B97" s="45">
        <v>93</v>
      </c>
      <c r="C97" s="60"/>
      <c r="D97" s="60"/>
      <c r="E97" s="60"/>
      <c r="F97" s="60" t="s">
        <v>91</v>
      </c>
      <c r="G97" s="40"/>
      <c r="H97" s="61"/>
      <c r="I97" s="65">
        <v>0</v>
      </c>
      <c r="J97" s="65">
        <v>0</v>
      </c>
      <c r="K97" s="65">
        <v>0</v>
      </c>
      <c r="L97" s="59" t="e">
        <v>#DIV/0!</v>
      </c>
      <c r="M97" s="20"/>
    </row>
    <row r="98" spans="1:13">
      <c r="A98" s="38">
        <v>91</v>
      </c>
      <c r="B98" s="45">
        <v>94</v>
      </c>
      <c r="C98" s="60"/>
      <c r="D98" s="60"/>
      <c r="E98" s="60"/>
      <c r="F98" s="60" t="s">
        <v>92</v>
      </c>
      <c r="G98" s="40"/>
      <c r="H98" s="61"/>
      <c r="I98" s="65">
        <v>0</v>
      </c>
      <c r="J98" s="65">
        <v>0</v>
      </c>
      <c r="K98" s="65">
        <v>0</v>
      </c>
      <c r="L98" s="59" t="e">
        <v>#DIV/0!</v>
      </c>
      <c r="M98" s="20"/>
    </row>
    <row r="99" spans="1:13">
      <c r="A99" s="38">
        <v>92</v>
      </c>
      <c r="B99" s="45">
        <v>95</v>
      </c>
      <c r="C99" s="60"/>
      <c r="D99" s="60"/>
      <c r="E99" s="60"/>
      <c r="F99" s="60" t="s">
        <v>93</v>
      </c>
      <c r="G99" s="40"/>
      <c r="H99" s="61"/>
      <c r="I99" s="65">
        <v>7000000</v>
      </c>
      <c r="J99" s="65">
        <v>0</v>
      </c>
      <c r="K99" s="65">
        <v>-7000000</v>
      </c>
      <c r="L99" s="59">
        <v>-1</v>
      </c>
      <c r="M99" s="20"/>
    </row>
    <row r="100" spans="1:13">
      <c r="A100" s="38">
        <v>93</v>
      </c>
      <c r="B100" s="45">
        <v>96</v>
      </c>
      <c r="C100" s="60"/>
      <c r="D100" s="60"/>
      <c r="E100" s="60"/>
      <c r="F100" s="60" t="s">
        <v>94</v>
      </c>
      <c r="G100" s="40"/>
      <c r="H100" s="61"/>
      <c r="I100" s="65">
        <v>0</v>
      </c>
      <c r="J100" s="65">
        <v>0</v>
      </c>
      <c r="K100" s="65">
        <v>0</v>
      </c>
      <c r="L100" s="59" t="e">
        <v>#DIV/0!</v>
      </c>
      <c r="M100" s="20"/>
    </row>
    <row r="101" spans="1:13">
      <c r="A101" s="38">
        <v>94</v>
      </c>
      <c r="B101" s="45">
        <v>97</v>
      </c>
      <c r="C101" s="60"/>
      <c r="D101" s="60"/>
      <c r="E101" s="60"/>
      <c r="F101" s="60" t="s">
        <v>95</v>
      </c>
      <c r="G101" s="40"/>
      <c r="H101" s="61"/>
      <c r="I101" s="65">
        <v>700000</v>
      </c>
      <c r="J101" s="65">
        <v>2107050</v>
      </c>
      <c r="K101" s="65">
        <v>1407050</v>
      </c>
      <c r="L101" s="59">
        <v>2.0100714285714285</v>
      </c>
      <c r="M101" s="20"/>
    </row>
    <row r="102" spans="1:13">
      <c r="A102" s="38">
        <v>95</v>
      </c>
      <c r="B102" s="45">
        <v>98</v>
      </c>
      <c r="C102" s="60"/>
      <c r="D102" s="60"/>
      <c r="E102" s="60"/>
      <c r="F102" s="60" t="s">
        <v>96</v>
      </c>
      <c r="G102" s="20"/>
      <c r="H102" s="61"/>
      <c r="I102" s="65">
        <v>0</v>
      </c>
      <c r="J102" s="65">
        <v>0</v>
      </c>
      <c r="K102" s="65">
        <v>0</v>
      </c>
      <c r="L102" s="59" t="e">
        <v>#DIV/0!</v>
      </c>
      <c r="M102" s="20"/>
    </row>
    <row r="103" spans="1:13">
      <c r="A103" s="38">
        <v>96</v>
      </c>
      <c r="B103" s="45">
        <v>99</v>
      </c>
      <c r="C103" s="27"/>
      <c r="D103" s="27" t="s">
        <v>97</v>
      </c>
      <c r="E103" s="27"/>
      <c r="F103" s="27"/>
      <c r="G103" s="27"/>
      <c r="H103" s="34"/>
      <c r="I103" s="57">
        <v>0</v>
      </c>
      <c r="J103" s="57">
        <v>0</v>
      </c>
      <c r="K103" s="57">
        <v>0</v>
      </c>
      <c r="L103" s="59" t="e">
        <v>#DIV/0!</v>
      </c>
      <c r="M103" s="39">
        <v>0</v>
      </c>
    </row>
    <row r="104" spans="1:13">
      <c r="A104" s="38">
        <v>97</v>
      </c>
      <c r="B104" s="45">
        <v>100</v>
      </c>
      <c r="C104" s="60"/>
      <c r="D104" s="60"/>
      <c r="E104" s="60" t="s">
        <v>98</v>
      </c>
      <c r="F104" s="22"/>
      <c r="G104" s="60"/>
      <c r="H104" s="32"/>
      <c r="I104" s="58">
        <v>0</v>
      </c>
      <c r="J104" s="58">
        <v>0</v>
      </c>
      <c r="K104" s="58">
        <v>0</v>
      </c>
      <c r="L104" s="59" t="e">
        <v>#DIV/0!</v>
      </c>
      <c r="M104" s="20"/>
    </row>
    <row r="105" spans="1:13">
      <c r="A105" s="38">
        <v>98</v>
      </c>
      <c r="B105" s="45">
        <v>101</v>
      </c>
      <c r="C105" s="60"/>
      <c r="D105" s="60"/>
      <c r="E105" s="60" t="s">
        <v>99</v>
      </c>
      <c r="F105" s="22"/>
      <c r="G105" s="60"/>
      <c r="H105" s="32"/>
      <c r="I105" s="58">
        <v>0</v>
      </c>
      <c r="J105" s="58">
        <v>0</v>
      </c>
      <c r="K105" s="58">
        <v>0</v>
      </c>
      <c r="L105" s="59" t="e">
        <v>#DIV/0!</v>
      </c>
      <c r="M105" s="20"/>
    </row>
    <row r="106" spans="1:13">
      <c r="A106" s="38">
        <v>99</v>
      </c>
      <c r="B106" s="45">
        <v>102</v>
      </c>
      <c r="C106" s="60"/>
      <c r="D106" s="60"/>
      <c r="E106" s="60" t="s">
        <v>100</v>
      </c>
      <c r="F106" s="22"/>
      <c r="G106" s="60"/>
      <c r="H106" s="32"/>
      <c r="I106" s="67">
        <v>0</v>
      </c>
      <c r="J106" s="67">
        <v>0</v>
      </c>
      <c r="K106" s="58">
        <v>0</v>
      </c>
      <c r="L106" s="59" t="e">
        <v>#DIV/0!</v>
      </c>
      <c r="M106" s="39"/>
    </row>
    <row r="107" spans="1:13">
      <c r="A107" s="38">
        <v>100</v>
      </c>
      <c r="B107" s="45">
        <v>103</v>
      </c>
      <c r="C107" s="60"/>
      <c r="D107" s="60"/>
      <c r="E107" s="60"/>
      <c r="F107" s="60" t="s">
        <v>101</v>
      </c>
      <c r="G107" s="23"/>
      <c r="H107" s="33"/>
      <c r="I107" s="65">
        <v>0</v>
      </c>
      <c r="J107" s="65">
        <v>0</v>
      </c>
      <c r="K107" s="65">
        <v>0</v>
      </c>
      <c r="L107" s="59" t="e">
        <v>#DIV/0!</v>
      </c>
      <c r="M107" s="20"/>
    </row>
    <row r="108" spans="1:13">
      <c r="A108" s="38">
        <v>101</v>
      </c>
      <c r="B108" s="45">
        <v>104</v>
      </c>
      <c r="C108" s="60"/>
      <c r="D108" s="60"/>
      <c r="E108" s="60"/>
      <c r="F108" s="60" t="s">
        <v>102</v>
      </c>
      <c r="G108" s="23"/>
      <c r="H108" s="33"/>
      <c r="I108" s="65">
        <v>0</v>
      </c>
      <c r="J108" s="65">
        <v>0</v>
      </c>
      <c r="K108" s="65">
        <v>0</v>
      </c>
      <c r="L108" s="59" t="e">
        <v>#DIV/0!</v>
      </c>
      <c r="M108" s="20"/>
    </row>
    <row r="109" spans="1:13">
      <c r="A109" s="38">
        <v>102</v>
      </c>
      <c r="B109" s="45">
        <v>105</v>
      </c>
      <c r="C109" s="60"/>
      <c r="D109" s="60"/>
      <c r="E109" s="60"/>
      <c r="F109" s="66" t="s">
        <v>103</v>
      </c>
      <c r="G109" s="20"/>
      <c r="H109" s="33"/>
      <c r="I109" s="65">
        <v>0</v>
      </c>
      <c r="J109" s="65">
        <v>0</v>
      </c>
      <c r="K109" s="65">
        <v>0</v>
      </c>
      <c r="L109" s="59" t="e">
        <v>#DIV/0!</v>
      </c>
      <c r="M109" s="20"/>
    </row>
    <row r="110" spans="1:13">
      <c r="A110" s="38">
        <v>103</v>
      </c>
      <c r="B110" s="45">
        <v>106</v>
      </c>
      <c r="C110" s="34" t="s">
        <v>104</v>
      </c>
      <c r="D110" s="33"/>
      <c r="E110" s="33"/>
      <c r="F110" s="33"/>
      <c r="G110" s="33"/>
      <c r="H110" s="61"/>
      <c r="I110" s="57">
        <v>15078000</v>
      </c>
      <c r="J110" s="57">
        <v>5159033.9279999994</v>
      </c>
      <c r="K110" s="57">
        <v>-9918966.0720000006</v>
      </c>
      <c r="L110" s="59">
        <v>-0.6578436179864704</v>
      </c>
      <c r="M110" s="20"/>
    </row>
    <row r="111" spans="1:13">
      <c r="A111" s="38">
        <v>104</v>
      </c>
      <c r="B111" s="45">
        <v>107</v>
      </c>
      <c r="C111" s="68" t="s">
        <v>105</v>
      </c>
      <c r="D111" s="68"/>
      <c r="E111" s="68"/>
      <c r="F111" s="68"/>
      <c r="G111" s="68"/>
      <c r="H111" s="34"/>
      <c r="I111" s="69"/>
      <c r="J111" s="50"/>
      <c r="K111" s="50"/>
      <c r="L111" s="70"/>
      <c r="M111" s="20"/>
    </row>
    <row r="112" spans="1:13">
      <c r="A112" s="38">
        <v>105</v>
      </c>
      <c r="B112" s="45">
        <v>108</v>
      </c>
      <c r="C112" s="68"/>
      <c r="D112" s="68" t="s">
        <v>106</v>
      </c>
      <c r="E112" s="68"/>
      <c r="F112" s="68"/>
      <c r="G112" s="68"/>
      <c r="H112" s="34"/>
      <c r="I112" s="57">
        <v>50028460</v>
      </c>
      <c r="J112" s="57">
        <v>13794479</v>
      </c>
      <c r="K112" s="58">
        <v>-36233981</v>
      </c>
      <c r="L112" s="59">
        <v>-0.72426736701469518</v>
      </c>
      <c r="M112" s="20"/>
    </row>
    <row r="113" spans="1:13">
      <c r="A113" s="38">
        <v>106</v>
      </c>
      <c r="B113" s="45">
        <v>109</v>
      </c>
      <c r="C113" s="60"/>
      <c r="D113" s="60"/>
      <c r="E113" s="60" t="s">
        <v>107</v>
      </c>
      <c r="F113" s="20"/>
      <c r="G113" s="60"/>
      <c r="H113" s="32"/>
      <c r="I113" s="58">
        <v>50028460</v>
      </c>
      <c r="J113" s="58">
        <v>13794479</v>
      </c>
      <c r="K113" s="58">
        <v>-36233981</v>
      </c>
      <c r="L113" s="59">
        <v>-0.72426736701469518</v>
      </c>
      <c r="M113" s="39">
        <v>0</v>
      </c>
    </row>
    <row r="114" spans="1:13">
      <c r="A114" s="38">
        <v>107</v>
      </c>
      <c r="B114" s="45">
        <v>110</v>
      </c>
      <c r="C114" s="60"/>
      <c r="D114" s="60"/>
      <c r="E114" s="60"/>
      <c r="F114" s="33" t="s">
        <v>14</v>
      </c>
      <c r="G114" s="40"/>
      <c r="H114" s="61"/>
      <c r="I114" s="65">
        <v>50028460</v>
      </c>
      <c r="J114" s="65">
        <v>13794479</v>
      </c>
      <c r="K114" s="65">
        <v>-36233981</v>
      </c>
      <c r="L114" s="59">
        <v>-0.72426736701469518</v>
      </c>
      <c r="M114" s="20"/>
    </row>
    <row r="115" spans="1:13">
      <c r="A115" s="38">
        <v>108</v>
      </c>
      <c r="B115" s="45">
        <v>111</v>
      </c>
      <c r="C115" s="71"/>
      <c r="D115" s="72"/>
      <c r="E115" s="72"/>
      <c r="F115" s="61" t="s">
        <v>108</v>
      </c>
      <c r="G115" s="20"/>
      <c r="H115" s="73"/>
      <c r="I115" s="65">
        <v>0</v>
      </c>
      <c r="J115" s="65">
        <v>0</v>
      </c>
      <c r="K115" s="65">
        <v>0</v>
      </c>
      <c r="L115" s="59" t="e">
        <v>#DIV/0!</v>
      </c>
      <c r="M115" s="20"/>
    </row>
    <row r="116" spans="1:13">
      <c r="A116" s="38">
        <v>109</v>
      </c>
      <c r="B116" s="45">
        <v>112</v>
      </c>
      <c r="C116" s="71"/>
      <c r="D116" s="20"/>
      <c r="E116" s="74" t="s">
        <v>109</v>
      </c>
      <c r="F116" s="60"/>
      <c r="G116" s="71"/>
      <c r="H116" s="73"/>
      <c r="I116" s="57">
        <v>0</v>
      </c>
      <c r="J116" s="57">
        <v>0</v>
      </c>
      <c r="K116" s="57">
        <v>0</v>
      </c>
      <c r="L116" s="59" t="e">
        <v>#DIV/0!</v>
      </c>
      <c r="M116" s="39">
        <v>0</v>
      </c>
    </row>
    <row r="117" spans="1:13">
      <c r="A117" s="38">
        <v>110</v>
      </c>
      <c r="B117" s="45">
        <v>113</v>
      </c>
      <c r="C117" s="71"/>
      <c r="D117" s="72"/>
      <c r="E117" s="72"/>
      <c r="F117" s="60" t="s">
        <v>110</v>
      </c>
      <c r="G117" s="71"/>
      <c r="H117" s="75"/>
      <c r="I117" s="58">
        <v>0</v>
      </c>
      <c r="J117" s="58">
        <v>0</v>
      </c>
      <c r="K117" s="58">
        <v>0</v>
      </c>
      <c r="L117" s="59" t="e">
        <v>#DIV/0!</v>
      </c>
      <c r="M117" s="20"/>
    </row>
    <row r="118" spans="1:13">
      <c r="A118" s="38">
        <v>111</v>
      </c>
      <c r="B118" s="45">
        <v>114</v>
      </c>
      <c r="C118" s="71"/>
      <c r="D118" s="72"/>
      <c r="E118" s="72"/>
      <c r="F118" s="60" t="s">
        <v>111</v>
      </c>
      <c r="G118" s="71"/>
      <c r="H118" s="75"/>
      <c r="I118" s="58">
        <v>0</v>
      </c>
      <c r="J118" s="58">
        <v>0</v>
      </c>
      <c r="K118" s="58">
        <v>0</v>
      </c>
      <c r="L118" s="59" t="e">
        <v>#DIV/0!</v>
      </c>
      <c r="M118" s="20"/>
    </row>
    <row r="119" spans="1:13">
      <c r="A119" s="38">
        <v>112</v>
      </c>
      <c r="B119" s="45">
        <v>115</v>
      </c>
      <c r="C119" s="71"/>
      <c r="D119" s="72"/>
      <c r="E119" s="72"/>
      <c r="F119" s="60" t="s">
        <v>112</v>
      </c>
      <c r="G119" s="71"/>
      <c r="H119" s="75"/>
      <c r="I119" s="58">
        <v>0</v>
      </c>
      <c r="J119" s="58">
        <v>0</v>
      </c>
      <c r="K119" s="58">
        <v>0</v>
      </c>
      <c r="L119" s="59" t="e">
        <v>#DIV/0!</v>
      </c>
      <c r="M119" s="20"/>
    </row>
    <row r="120" spans="1:13">
      <c r="A120" s="38">
        <v>113</v>
      </c>
      <c r="B120" s="45">
        <v>116</v>
      </c>
      <c r="C120" s="71"/>
      <c r="D120" s="72"/>
      <c r="E120" s="72"/>
      <c r="F120" s="60" t="s">
        <v>113</v>
      </c>
      <c r="G120" s="71"/>
      <c r="H120" s="75"/>
      <c r="I120" s="58">
        <v>0</v>
      </c>
      <c r="J120" s="58">
        <v>0</v>
      </c>
      <c r="K120" s="58">
        <v>0</v>
      </c>
      <c r="L120" s="59" t="e">
        <v>#DIV/0!</v>
      </c>
      <c r="M120" s="20"/>
    </row>
    <row r="121" spans="1:13">
      <c r="A121" s="38">
        <v>114</v>
      </c>
      <c r="B121" s="45">
        <v>117</v>
      </c>
      <c r="C121" s="71"/>
      <c r="D121" s="72"/>
      <c r="E121" s="72"/>
      <c r="F121" s="60" t="s">
        <v>114</v>
      </c>
      <c r="G121" s="71"/>
      <c r="H121" s="75"/>
      <c r="I121" s="58">
        <v>0</v>
      </c>
      <c r="J121" s="58">
        <v>0</v>
      </c>
      <c r="K121" s="58">
        <v>0</v>
      </c>
      <c r="L121" s="59" t="e">
        <v>#DIV/0!</v>
      </c>
      <c r="M121" s="20"/>
    </row>
    <row r="122" spans="1:13">
      <c r="A122" s="38">
        <v>115</v>
      </c>
      <c r="B122" s="45">
        <v>118</v>
      </c>
      <c r="C122" s="40"/>
      <c r="D122" s="27" t="s">
        <v>115</v>
      </c>
      <c r="E122" s="76"/>
      <c r="F122" s="76"/>
      <c r="G122" s="76"/>
      <c r="H122" s="77"/>
      <c r="I122" s="57">
        <v>0</v>
      </c>
      <c r="J122" s="57">
        <v>0</v>
      </c>
      <c r="K122" s="57">
        <v>0</v>
      </c>
      <c r="L122" s="59" t="e">
        <v>#DIV/0!</v>
      </c>
      <c r="M122" s="39">
        <v>0</v>
      </c>
    </row>
    <row r="123" spans="1:13">
      <c r="A123" s="38">
        <v>116</v>
      </c>
      <c r="B123" s="45">
        <v>119</v>
      </c>
      <c r="C123" s="78"/>
      <c r="D123" s="79"/>
      <c r="E123" s="79" t="s">
        <v>116</v>
      </c>
      <c r="F123" s="20"/>
      <c r="G123" s="80"/>
      <c r="H123" s="32"/>
      <c r="I123" s="62">
        <v>0</v>
      </c>
      <c r="J123" s="62">
        <v>0</v>
      </c>
      <c r="K123" s="58">
        <v>0</v>
      </c>
      <c r="L123" s="59" t="e">
        <v>#DIV/0!</v>
      </c>
      <c r="M123" s="20"/>
    </row>
    <row r="124" spans="1:13">
      <c r="A124" s="38">
        <v>117</v>
      </c>
      <c r="B124" s="45">
        <v>120</v>
      </c>
      <c r="C124" s="78"/>
      <c r="D124" s="79"/>
      <c r="E124" s="79"/>
      <c r="F124" s="78" t="s">
        <v>117</v>
      </c>
      <c r="G124" s="40"/>
      <c r="H124" s="61"/>
      <c r="I124" s="81">
        <v>0</v>
      </c>
      <c r="J124" s="81">
        <v>0</v>
      </c>
      <c r="K124" s="65">
        <v>0</v>
      </c>
      <c r="L124" s="59" t="e">
        <v>#DIV/0!</v>
      </c>
      <c r="M124" s="20"/>
    </row>
    <row r="125" spans="1:13">
      <c r="A125" s="38">
        <v>118</v>
      </c>
      <c r="B125" s="45">
        <v>121</v>
      </c>
      <c r="C125" s="78"/>
      <c r="D125" s="79"/>
      <c r="E125" s="79"/>
      <c r="F125" s="78" t="s">
        <v>118</v>
      </c>
      <c r="G125" s="20"/>
      <c r="H125" s="61"/>
      <c r="I125" s="81">
        <v>0</v>
      </c>
      <c r="J125" s="81">
        <v>0</v>
      </c>
      <c r="K125" s="65">
        <v>0</v>
      </c>
      <c r="L125" s="59" t="e">
        <v>#DIV/0!</v>
      </c>
      <c r="M125" s="20"/>
    </row>
    <row r="126" spans="1:13">
      <c r="A126" s="38">
        <v>119</v>
      </c>
      <c r="B126" s="45">
        <v>122</v>
      </c>
      <c r="C126" s="78"/>
      <c r="D126" s="79"/>
      <c r="E126" s="79" t="s">
        <v>119</v>
      </c>
      <c r="F126" s="79"/>
      <c r="G126" s="82"/>
      <c r="H126" s="83"/>
      <c r="I126" s="62">
        <v>0</v>
      </c>
      <c r="J126" s="62">
        <v>0</v>
      </c>
      <c r="K126" s="58">
        <v>0</v>
      </c>
      <c r="L126" s="59" t="e">
        <v>#DIV/0!</v>
      </c>
      <c r="M126" s="20"/>
    </row>
    <row r="127" spans="1:13">
      <c r="A127" s="38">
        <v>120</v>
      </c>
      <c r="B127" s="45">
        <v>123</v>
      </c>
      <c r="C127" s="78"/>
      <c r="D127" s="79"/>
      <c r="E127" s="79"/>
      <c r="F127" s="79" t="s">
        <v>120</v>
      </c>
      <c r="G127" s="82"/>
      <c r="H127" s="32"/>
      <c r="I127" s="81">
        <v>0</v>
      </c>
      <c r="J127" s="81">
        <v>0</v>
      </c>
      <c r="K127" s="65">
        <v>0</v>
      </c>
      <c r="L127" s="59" t="e">
        <v>#DIV/0!</v>
      </c>
      <c r="M127" s="20"/>
    </row>
    <row r="128" spans="1:13">
      <c r="A128" s="38">
        <v>121</v>
      </c>
      <c r="B128" s="45">
        <v>124</v>
      </c>
      <c r="C128" s="78"/>
      <c r="D128" s="79"/>
      <c r="E128" s="79"/>
      <c r="F128" s="79" t="s">
        <v>121</v>
      </c>
      <c r="G128" s="82"/>
      <c r="H128" s="32"/>
      <c r="I128" s="81">
        <v>0</v>
      </c>
      <c r="J128" s="81">
        <v>0</v>
      </c>
      <c r="K128" s="65">
        <v>0</v>
      </c>
      <c r="L128" s="59" t="e">
        <v>#DIV/0!</v>
      </c>
      <c r="M128" s="20"/>
    </row>
    <row r="129" spans="1:13">
      <c r="A129" s="38">
        <v>122</v>
      </c>
      <c r="B129" s="45">
        <v>125</v>
      </c>
      <c r="C129" s="78"/>
      <c r="D129" s="79"/>
      <c r="E129" s="79" t="s">
        <v>122</v>
      </c>
      <c r="F129" s="79"/>
      <c r="G129" s="82"/>
      <c r="H129" s="32"/>
      <c r="I129" s="62">
        <v>0</v>
      </c>
      <c r="J129" s="62">
        <v>0</v>
      </c>
      <c r="K129" s="58">
        <v>0</v>
      </c>
      <c r="L129" s="59" t="e">
        <v>#DIV/0!</v>
      </c>
      <c r="M129" s="20"/>
    </row>
    <row r="130" spans="1:13">
      <c r="A130" s="38">
        <v>123</v>
      </c>
      <c r="B130" s="45">
        <v>126</v>
      </c>
      <c r="C130" s="60"/>
      <c r="D130" s="33"/>
      <c r="E130" s="33"/>
      <c r="F130" s="33" t="s">
        <v>123</v>
      </c>
      <c r="G130" s="84"/>
      <c r="H130" s="32"/>
      <c r="I130" s="65">
        <v>0</v>
      </c>
      <c r="J130" s="65">
        <v>0</v>
      </c>
      <c r="K130" s="65">
        <v>0</v>
      </c>
      <c r="L130" s="59" t="e">
        <v>#DIV/0!</v>
      </c>
      <c r="M130" s="20"/>
    </row>
    <row r="131" spans="1:13">
      <c r="A131" s="38">
        <v>124</v>
      </c>
      <c r="B131" s="45">
        <v>127</v>
      </c>
      <c r="C131" s="60"/>
      <c r="D131" s="33"/>
      <c r="E131" s="33"/>
      <c r="F131" s="33" t="s">
        <v>124</v>
      </c>
      <c r="G131" s="60"/>
      <c r="H131" s="32"/>
      <c r="I131" s="65">
        <v>0</v>
      </c>
      <c r="J131" s="65">
        <v>0</v>
      </c>
      <c r="K131" s="65">
        <v>0</v>
      </c>
      <c r="L131" s="59" t="e">
        <v>#DIV/0!</v>
      </c>
      <c r="M131" s="20"/>
    </row>
    <row r="132" spans="1:13">
      <c r="A132" s="38">
        <v>125</v>
      </c>
      <c r="B132" s="45">
        <v>128</v>
      </c>
      <c r="C132" s="60"/>
      <c r="D132" s="33"/>
      <c r="E132" s="33"/>
      <c r="F132" s="33" t="s">
        <v>125</v>
      </c>
      <c r="G132" s="60"/>
      <c r="H132" s="32"/>
      <c r="I132" s="65">
        <v>0</v>
      </c>
      <c r="J132" s="65">
        <v>0</v>
      </c>
      <c r="K132" s="65">
        <v>0</v>
      </c>
      <c r="L132" s="59" t="e">
        <v>#DIV/0!</v>
      </c>
      <c r="M132" s="20"/>
    </row>
    <row r="133" spans="1:13">
      <c r="A133" s="38">
        <v>126</v>
      </c>
      <c r="B133" s="45">
        <v>129</v>
      </c>
      <c r="C133" s="60"/>
      <c r="D133" s="33"/>
      <c r="E133" s="33"/>
      <c r="F133" s="33" t="s">
        <v>126</v>
      </c>
      <c r="G133" s="60"/>
      <c r="H133" s="32"/>
      <c r="I133" s="65">
        <v>0</v>
      </c>
      <c r="J133" s="65">
        <v>0</v>
      </c>
      <c r="K133" s="65">
        <v>0</v>
      </c>
      <c r="L133" s="59" t="e">
        <v>#DIV/0!</v>
      </c>
      <c r="M133" s="20"/>
    </row>
    <row r="134" spans="1:13">
      <c r="A134" s="38">
        <v>127</v>
      </c>
      <c r="B134" s="45">
        <v>130</v>
      </c>
      <c r="C134" s="40"/>
      <c r="D134" s="27" t="s">
        <v>127</v>
      </c>
      <c r="E134" s="78"/>
      <c r="F134" s="78"/>
      <c r="G134" s="78"/>
      <c r="H134" s="32"/>
      <c r="I134" s="57">
        <v>0</v>
      </c>
      <c r="J134" s="57">
        <v>0</v>
      </c>
      <c r="K134" s="57">
        <v>0</v>
      </c>
      <c r="L134" s="59" t="e">
        <v>#DIV/0!</v>
      </c>
      <c r="M134" s="39">
        <v>0</v>
      </c>
    </row>
    <row r="135" spans="1:13">
      <c r="A135" s="38">
        <v>128</v>
      </c>
      <c r="B135" s="45">
        <v>131</v>
      </c>
      <c r="C135" s="78"/>
      <c r="D135" s="78"/>
      <c r="E135" s="78" t="s">
        <v>128</v>
      </c>
      <c r="F135" s="40"/>
      <c r="G135" s="78"/>
      <c r="H135" s="32"/>
      <c r="I135" s="58">
        <v>0</v>
      </c>
      <c r="J135" s="58">
        <v>0</v>
      </c>
      <c r="K135" s="58">
        <v>0</v>
      </c>
      <c r="L135" s="59" t="e">
        <v>#DIV/0!</v>
      </c>
      <c r="M135" s="20"/>
    </row>
    <row r="136" spans="1:13">
      <c r="A136" s="38">
        <v>129</v>
      </c>
      <c r="B136" s="45">
        <v>132</v>
      </c>
      <c r="C136" s="60"/>
      <c r="D136" s="60"/>
      <c r="E136" s="78" t="s">
        <v>129</v>
      </c>
      <c r="F136" s="40"/>
      <c r="G136" s="78"/>
      <c r="H136" s="32"/>
      <c r="I136" s="58">
        <v>0</v>
      </c>
      <c r="J136" s="58">
        <v>0</v>
      </c>
      <c r="K136" s="58">
        <v>0</v>
      </c>
      <c r="L136" s="59" t="e">
        <v>#DIV/0!</v>
      </c>
      <c r="M136" s="20"/>
    </row>
    <row r="137" spans="1:13">
      <c r="A137" s="38">
        <v>130</v>
      </c>
      <c r="B137" s="45">
        <v>133</v>
      </c>
      <c r="C137" s="23"/>
      <c r="D137" s="27" t="s">
        <v>130</v>
      </c>
      <c r="E137" s="60"/>
      <c r="F137" s="60"/>
      <c r="G137" s="60"/>
      <c r="H137" s="61"/>
      <c r="I137" s="57">
        <v>0</v>
      </c>
      <c r="J137" s="57">
        <v>0</v>
      </c>
      <c r="K137" s="57">
        <v>0</v>
      </c>
      <c r="L137" s="59" t="e">
        <v>#DIV/0!</v>
      </c>
      <c r="M137" s="39">
        <v>0</v>
      </c>
    </row>
    <row r="138" spans="1:13">
      <c r="A138" s="38">
        <v>131</v>
      </c>
      <c r="B138" s="45">
        <v>134</v>
      </c>
      <c r="C138" s="85"/>
      <c r="D138" s="66"/>
      <c r="E138" s="33" t="s">
        <v>131</v>
      </c>
      <c r="F138" s="40"/>
      <c r="G138" s="41"/>
      <c r="H138" s="41"/>
      <c r="I138" s="58">
        <v>0</v>
      </c>
      <c r="J138" s="58">
        <v>0</v>
      </c>
      <c r="K138" s="58">
        <v>0</v>
      </c>
      <c r="L138" s="59" t="e">
        <v>#DIV/0!</v>
      </c>
      <c r="M138" s="20"/>
    </row>
    <row r="139" spans="1:13">
      <c r="A139" s="38">
        <v>132</v>
      </c>
      <c r="B139" s="45">
        <v>135</v>
      </c>
      <c r="C139" s="85"/>
      <c r="D139" s="66"/>
      <c r="E139" s="37" t="s">
        <v>132</v>
      </c>
      <c r="F139" s="40"/>
      <c r="G139" s="41"/>
      <c r="H139" s="41"/>
      <c r="I139" s="58">
        <v>0</v>
      </c>
      <c r="J139" s="58">
        <v>0</v>
      </c>
      <c r="K139" s="58">
        <v>0</v>
      </c>
      <c r="L139" s="59" t="e">
        <v>#DIV/0!</v>
      </c>
      <c r="M139" s="20"/>
    </row>
    <row r="140" spans="1:13">
      <c r="A140" s="38">
        <v>133</v>
      </c>
      <c r="B140" s="45">
        <v>136</v>
      </c>
      <c r="C140" s="85"/>
      <c r="D140" s="66"/>
      <c r="E140" s="33" t="s">
        <v>133</v>
      </c>
      <c r="F140" s="40"/>
      <c r="G140" s="41"/>
      <c r="H140" s="41"/>
      <c r="I140" s="58">
        <v>0</v>
      </c>
      <c r="J140" s="58">
        <v>0</v>
      </c>
      <c r="K140" s="58">
        <v>0</v>
      </c>
      <c r="L140" s="59" t="e">
        <v>#DIV/0!</v>
      </c>
      <c r="M140" s="20"/>
    </row>
    <row r="141" spans="1:13">
      <c r="A141" s="38">
        <v>134</v>
      </c>
      <c r="B141" s="45">
        <v>137</v>
      </c>
      <c r="C141" s="20"/>
      <c r="D141" s="85" t="s">
        <v>134</v>
      </c>
      <c r="E141" s="85"/>
      <c r="F141" s="85"/>
      <c r="G141" s="86"/>
      <c r="H141" s="87"/>
      <c r="I141" s="57">
        <v>0</v>
      </c>
      <c r="J141" s="57">
        <v>0</v>
      </c>
      <c r="K141" s="57">
        <v>0</v>
      </c>
      <c r="L141" s="59" t="e">
        <v>#DIV/0!</v>
      </c>
      <c r="M141" s="39">
        <v>0</v>
      </c>
    </row>
    <row r="142" spans="1:13">
      <c r="A142" s="38">
        <v>135</v>
      </c>
      <c r="B142" s="45">
        <v>138</v>
      </c>
      <c r="C142" s="60"/>
      <c r="D142" s="60"/>
      <c r="E142" s="60" t="s">
        <v>135</v>
      </c>
      <c r="F142" s="40"/>
      <c r="G142" s="88"/>
      <c r="H142" s="89"/>
      <c r="I142" s="58">
        <v>0</v>
      </c>
      <c r="J142" s="58">
        <v>0</v>
      </c>
      <c r="K142" s="58">
        <v>0</v>
      </c>
      <c r="L142" s="59" t="e">
        <v>#DIV/0!</v>
      </c>
      <c r="M142" s="20"/>
    </row>
    <row r="143" spans="1:13">
      <c r="A143" s="38">
        <v>136</v>
      </c>
      <c r="B143" s="45">
        <v>139</v>
      </c>
      <c r="C143" s="60"/>
      <c r="D143" s="60"/>
      <c r="E143" s="60" t="s">
        <v>136</v>
      </c>
      <c r="F143" s="40"/>
      <c r="G143" s="88"/>
      <c r="H143" s="89"/>
      <c r="I143" s="58">
        <v>0</v>
      </c>
      <c r="J143" s="58">
        <v>0</v>
      </c>
      <c r="K143" s="58">
        <v>0</v>
      </c>
      <c r="L143" s="59" t="e">
        <v>#DIV/0!</v>
      </c>
      <c r="M143" s="90"/>
    </row>
    <row r="144" spans="1:13">
      <c r="A144" s="38">
        <v>137</v>
      </c>
      <c r="B144" s="45">
        <v>140</v>
      </c>
      <c r="C144" s="60"/>
      <c r="D144" s="60"/>
      <c r="E144" s="60" t="s">
        <v>137</v>
      </c>
      <c r="F144" s="40"/>
      <c r="G144" s="88"/>
      <c r="H144" s="89"/>
      <c r="I144" s="58">
        <v>0</v>
      </c>
      <c r="J144" s="58">
        <v>0</v>
      </c>
      <c r="K144" s="58">
        <v>0</v>
      </c>
      <c r="L144" s="59" t="e">
        <v>#DIV/0!</v>
      </c>
      <c r="M144" s="20"/>
    </row>
    <row r="145" spans="1:13">
      <c r="A145" s="38">
        <v>138</v>
      </c>
      <c r="B145" s="45">
        <v>141</v>
      </c>
      <c r="C145" s="34" t="s">
        <v>138</v>
      </c>
      <c r="D145" s="89"/>
      <c r="E145" s="89"/>
      <c r="F145" s="89"/>
      <c r="G145" s="89"/>
      <c r="H145" s="89"/>
      <c r="I145" s="57">
        <v>50028460</v>
      </c>
      <c r="J145" s="57">
        <v>13794479</v>
      </c>
      <c r="K145" s="57">
        <v>-36233981</v>
      </c>
      <c r="L145" s="59">
        <v>-0.72426736701469518</v>
      </c>
      <c r="M145" s="20"/>
    </row>
    <row r="146" spans="1:13">
      <c r="A146" s="38">
        <v>139</v>
      </c>
      <c r="B146" s="45">
        <v>142</v>
      </c>
      <c r="C146" s="34" t="s">
        <v>139</v>
      </c>
      <c r="D146" s="27"/>
      <c r="E146" s="27"/>
      <c r="F146" s="27"/>
      <c r="G146" s="27"/>
      <c r="H146" s="34"/>
      <c r="I146" s="57">
        <v>65106460</v>
      </c>
      <c r="J146" s="57">
        <v>18953512.927999999</v>
      </c>
      <c r="K146" s="57">
        <v>-46152947.071999997</v>
      </c>
      <c r="L146" s="59">
        <v>-0.70888429615125748</v>
      </c>
      <c r="M146" s="63"/>
    </row>
    <row r="147" spans="1:13">
      <c r="A147" s="38">
        <v>140</v>
      </c>
      <c r="B147" s="45">
        <v>143</v>
      </c>
      <c r="C147" s="34" t="s">
        <v>140</v>
      </c>
      <c r="D147" s="27"/>
      <c r="E147" s="27"/>
      <c r="F147" s="27"/>
      <c r="G147" s="27"/>
      <c r="H147" s="34"/>
      <c r="I147" s="69"/>
      <c r="J147" s="50"/>
      <c r="K147" s="50"/>
      <c r="L147" s="70"/>
      <c r="M147" s="20"/>
    </row>
    <row r="148" spans="1:13">
      <c r="A148" s="38">
        <v>141</v>
      </c>
      <c r="B148" s="45">
        <v>144</v>
      </c>
      <c r="C148" s="60"/>
      <c r="D148" s="27" t="s">
        <v>141</v>
      </c>
      <c r="E148" s="27"/>
      <c r="F148" s="27"/>
      <c r="G148" s="27"/>
      <c r="H148" s="32"/>
      <c r="I148" s="57">
        <v>1250000</v>
      </c>
      <c r="J148" s="57">
        <v>661083.44500000007</v>
      </c>
      <c r="K148" s="57">
        <v>-588916.55499999993</v>
      </c>
      <c r="L148" s="59">
        <v>-0.47113324399999995</v>
      </c>
      <c r="M148" s="39">
        <v>0</v>
      </c>
    </row>
    <row r="149" spans="1:13">
      <c r="A149" s="38">
        <v>142</v>
      </c>
      <c r="B149" s="45">
        <v>145</v>
      </c>
      <c r="C149" s="60"/>
      <c r="D149" s="60"/>
      <c r="E149" s="60" t="s">
        <v>14</v>
      </c>
      <c r="F149" s="40"/>
      <c r="G149" s="60"/>
      <c r="H149" s="61"/>
      <c r="I149" s="62">
        <v>1250000</v>
      </c>
      <c r="J149" s="58">
        <v>485986.14</v>
      </c>
      <c r="K149" s="58">
        <v>-764013.86</v>
      </c>
      <c r="L149" s="59">
        <v>-0.61121108800000001</v>
      </c>
      <c r="M149" s="20"/>
    </row>
    <row r="150" spans="1:13">
      <c r="A150" s="38">
        <v>143</v>
      </c>
      <c r="B150" s="45">
        <v>146</v>
      </c>
      <c r="C150" s="60"/>
      <c r="D150" s="60"/>
      <c r="E150" s="60" t="s">
        <v>15</v>
      </c>
      <c r="F150" s="40"/>
      <c r="G150" s="60"/>
      <c r="H150" s="61"/>
      <c r="I150" s="62">
        <v>0</v>
      </c>
      <c r="J150" s="58">
        <v>0</v>
      </c>
      <c r="K150" s="58">
        <v>0</v>
      </c>
      <c r="L150" s="59" t="e">
        <v>#DIV/0!</v>
      </c>
      <c r="M150" s="20"/>
    </row>
    <row r="151" spans="1:13">
      <c r="A151" s="38">
        <v>144</v>
      </c>
      <c r="B151" s="45">
        <v>147</v>
      </c>
      <c r="C151" s="60"/>
      <c r="D151" s="60"/>
      <c r="E151" s="60" t="s">
        <v>16</v>
      </c>
      <c r="F151" s="40"/>
      <c r="G151" s="60"/>
      <c r="H151" s="61"/>
      <c r="I151" s="62">
        <v>0</v>
      </c>
      <c r="J151" s="58">
        <v>131334.66</v>
      </c>
      <c r="K151" s="58">
        <v>131334.66</v>
      </c>
      <c r="L151" s="59" t="e">
        <v>#DIV/0!</v>
      </c>
      <c r="M151" s="20"/>
    </row>
    <row r="152" spans="1:13">
      <c r="A152" s="38">
        <v>145</v>
      </c>
      <c r="B152" s="45">
        <v>148</v>
      </c>
      <c r="C152" s="60"/>
      <c r="D152" s="60"/>
      <c r="E152" s="60" t="s">
        <v>17</v>
      </c>
      <c r="F152" s="20"/>
      <c r="G152" s="60"/>
      <c r="H152" s="61"/>
      <c r="I152" s="62">
        <v>0</v>
      </c>
      <c r="J152" s="58">
        <v>43762.645000000004</v>
      </c>
      <c r="K152" s="58">
        <v>43762.645000000004</v>
      </c>
      <c r="L152" s="59" t="e">
        <v>#DIV/0!</v>
      </c>
      <c r="M152" s="20"/>
    </row>
    <row r="153" spans="1:13">
      <c r="A153" s="38">
        <v>146</v>
      </c>
      <c r="B153" s="45">
        <v>149</v>
      </c>
      <c r="C153" s="60"/>
      <c r="D153" s="91" t="s">
        <v>142</v>
      </c>
      <c r="E153" s="60"/>
      <c r="F153" s="78"/>
      <c r="G153" s="60"/>
      <c r="H153" s="61"/>
      <c r="I153" s="92">
        <v>0</v>
      </c>
      <c r="J153" s="92">
        <v>0</v>
      </c>
      <c r="K153" s="57">
        <v>0</v>
      </c>
      <c r="L153" s="59" t="e">
        <v>#DIV/0!</v>
      </c>
      <c r="M153" s="20"/>
    </row>
    <row r="154" spans="1:13">
      <c r="A154" s="38">
        <v>147</v>
      </c>
      <c r="B154" s="45">
        <v>150</v>
      </c>
      <c r="C154" s="60"/>
      <c r="D154" s="91"/>
      <c r="E154" s="60"/>
      <c r="F154" s="78" t="s">
        <v>143</v>
      </c>
      <c r="G154" s="60"/>
      <c r="H154" s="32"/>
      <c r="I154" s="62">
        <v>0</v>
      </c>
      <c r="J154" s="62">
        <v>0</v>
      </c>
      <c r="K154" s="58">
        <v>0</v>
      </c>
      <c r="L154" s="59" t="e">
        <v>#DIV/0!</v>
      </c>
      <c r="M154" s="20"/>
    </row>
    <row r="155" spans="1:13">
      <c r="A155" s="38">
        <v>148</v>
      </c>
      <c r="B155" s="45">
        <v>151</v>
      </c>
      <c r="C155" s="60"/>
      <c r="D155" s="91"/>
      <c r="E155" s="60"/>
      <c r="F155" s="78"/>
      <c r="G155" s="78" t="s">
        <v>118</v>
      </c>
      <c r="H155" s="61"/>
      <c r="I155" s="81">
        <v>0</v>
      </c>
      <c r="J155" s="81">
        <v>0</v>
      </c>
      <c r="K155" s="65">
        <v>0</v>
      </c>
      <c r="L155" s="59" t="e">
        <v>#DIV/0!</v>
      </c>
      <c r="M155" s="20"/>
    </row>
    <row r="156" spans="1:13">
      <c r="A156" s="38">
        <v>149</v>
      </c>
      <c r="B156" s="45">
        <v>152</v>
      </c>
      <c r="C156" s="60"/>
      <c r="D156" s="91"/>
      <c r="E156" s="60"/>
      <c r="F156" s="78"/>
      <c r="G156" s="78" t="s">
        <v>117</v>
      </c>
      <c r="H156" s="61"/>
      <c r="I156" s="81">
        <v>0</v>
      </c>
      <c r="J156" s="81">
        <v>0</v>
      </c>
      <c r="K156" s="65">
        <v>0</v>
      </c>
      <c r="L156" s="59" t="e">
        <v>#DIV/0!</v>
      </c>
      <c r="M156" s="20"/>
    </row>
    <row r="157" spans="1:13">
      <c r="A157" s="38">
        <v>150</v>
      </c>
      <c r="B157" s="45">
        <v>153</v>
      </c>
      <c r="C157" s="60"/>
      <c r="D157" s="27" t="s">
        <v>144</v>
      </c>
      <c r="E157" s="60"/>
      <c r="F157" s="60"/>
      <c r="G157" s="60"/>
      <c r="H157" s="61"/>
      <c r="I157" s="57">
        <v>0</v>
      </c>
      <c r="J157" s="57">
        <v>0</v>
      </c>
      <c r="K157" s="57">
        <v>0</v>
      </c>
      <c r="L157" s="59" t="e">
        <v>#DIV/0!</v>
      </c>
      <c r="M157" s="20"/>
    </row>
    <row r="158" spans="1:13">
      <c r="A158" s="38">
        <v>151</v>
      </c>
      <c r="B158" s="45">
        <v>154</v>
      </c>
      <c r="C158" s="60"/>
      <c r="D158" s="60"/>
      <c r="E158" s="60"/>
      <c r="F158" s="60" t="s">
        <v>98</v>
      </c>
      <c r="G158" s="60"/>
      <c r="H158" s="32"/>
      <c r="I158" s="58">
        <v>0</v>
      </c>
      <c r="J158" s="58">
        <v>0</v>
      </c>
      <c r="K158" s="58">
        <v>0</v>
      </c>
      <c r="L158" s="59" t="e">
        <v>#DIV/0!</v>
      </c>
      <c r="M158" s="20"/>
    </row>
    <row r="159" spans="1:13">
      <c r="A159" s="38">
        <v>152</v>
      </c>
      <c r="B159" s="45">
        <v>155</v>
      </c>
      <c r="C159" s="60"/>
      <c r="D159" s="78"/>
      <c r="E159" s="78"/>
      <c r="F159" s="78" t="s">
        <v>145</v>
      </c>
      <c r="G159" s="78"/>
      <c r="H159" s="32"/>
      <c r="I159" s="58">
        <v>0</v>
      </c>
      <c r="J159" s="58">
        <v>0</v>
      </c>
      <c r="K159" s="58">
        <v>0</v>
      </c>
      <c r="L159" s="59" t="e">
        <v>#DIV/0!</v>
      </c>
      <c r="M159" s="20"/>
    </row>
    <row r="160" spans="1:13">
      <c r="A160" s="38">
        <v>153</v>
      </c>
      <c r="B160" s="45">
        <v>156</v>
      </c>
      <c r="C160" s="60"/>
      <c r="D160" s="52" t="s">
        <v>120</v>
      </c>
      <c r="E160" s="78"/>
      <c r="F160" s="78"/>
      <c r="G160" s="78"/>
      <c r="H160" s="32"/>
      <c r="I160" s="57">
        <v>0</v>
      </c>
      <c r="J160" s="57">
        <v>0</v>
      </c>
      <c r="K160" s="57">
        <v>0</v>
      </c>
      <c r="L160" s="59" t="e">
        <v>#DIV/0!</v>
      </c>
      <c r="M160" s="20"/>
    </row>
    <row r="161" spans="1:13">
      <c r="A161" s="38">
        <v>154</v>
      </c>
      <c r="B161" s="45">
        <v>157</v>
      </c>
      <c r="C161" s="27" t="s">
        <v>146</v>
      </c>
      <c r="D161" s="78"/>
      <c r="E161" s="78"/>
      <c r="F161" s="78"/>
      <c r="G161" s="78"/>
      <c r="H161" s="32"/>
      <c r="I161" s="57">
        <v>0</v>
      </c>
      <c r="J161" s="57">
        <v>0</v>
      </c>
      <c r="K161" s="57">
        <v>0</v>
      </c>
      <c r="L161" s="59" t="e">
        <v>#DIV/0!</v>
      </c>
      <c r="M161" s="20"/>
    </row>
    <row r="162" spans="1:13">
      <c r="A162" s="38">
        <v>155</v>
      </c>
      <c r="B162" s="45">
        <v>158</v>
      </c>
      <c r="C162" s="78"/>
      <c r="D162" s="78"/>
      <c r="E162" s="78"/>
      <c r="F162" s="78" t="s">
        <v>128</v>
      </c>
      <c r="G162" s="78"/>
      <c r="H162" s="32"/>
      <c r="I162" s="58">
        <v>0</v>
      </c>
      <c r="J162" s="58">
        <v>0</v>
      </c>
      <c r="K162" s="58">
        <v>0</v>
      </c>
      <c r="L162" s="59" t="e">
        <v>#DIV/0!</v>
      </c>
      <c r="M162" s="20"/>
    </row>
    <row r="163" spans="1:13">
      <c r="A163" s="38">
        <v>156</v>
      </c>
      <c r="B163" s="45">
        <v>159</v>
      </c>
      <c r="C163" s="60"/>
      <c r="D163" s="60"/>
      <c r="E163" s="60"/>
      <c r="F163" s="60" t="s">
        <v>129</v>
      </c>
      <c r="G163" s="60"/>
      <c r="H163" s="32"/>
      <c r="I163" s="58">
        <v>0</v>
      </c>
      <c r="J163" s="58">
        <v>0</v>
      </c>
      <c r="K163" s="58">
        <v>0</v>
      </c>
      <c r="L163" s="59" t="e">
        <v>#DIV/0!</v>
      </c>
      <c r="M163" s="20"/>
    </row>
    <row r="164" spans="1:13">
      <c r="A164" s="38">
        <v>157</v>
      </c>
      <c r="B164" s="45">
        <v>160</v>
      </c>
      <c r="C164" s="85" t="s">
        <v>147</v>
      </c>
      <c r="D164" s="85"/>
      <c r="E164" s="85"/>
      <c r="F164" s="85"/>
      <c r="G164" s="86"/>
      <c r="H164" s="56"/>
      <c r="I164" s="57">
        <v>0</v>
      </c>
      <c r="J164" s="57">
        <v>0</v>
      </c>
      <c r="K164" s="57">
        <v>0</v>
      </c>
      <c r="L164" s="59" t="e">
        <v>#DIV/0!</v>
      </c>
      <c r="M164" s="20"/>
    </row>
    <row r="165" spans="1:13">
      <c r="A165" s="38">
        <v>158</v>
      </c>
      <c r="B165" s="45">
        <v>161</v>
      </c>
      <c r="C165" s="60"/>
      <c r="D165" s="60"/>
      <c r="E165" s="60"/>
      <c r="F165" s="60" t="s">
        <v>135</v>
      </c>
      <c r="G165" s="88"/>
      <c r="H165" s="56"/>
      <c r="I165" s="58">
        <v>0</v>
      </c>
      <c r="J165" s="58">
        <v>0</v>
      </c>
      <c r="K165" s="58">
        <v>0</v>
      </c>
      <c r="L165" s="59" t="e">
        <v>#DIV/0!</v>
      </c>
      <c r="M165" s="20"/>
    </row>
    <row r="166" spans="1:13">
      <c r="A166" s="38">
        <v>159</v>
      </c>
      <c r="B166" s="45">
        <v>162</v>
      </c>
      <c r="C166" s="60"/>
      <c r="D166" s="60"/>
      <c r="E166" s="60"/>
      <c r="F166" s="60" t="s">
        <v>136</v>
      </c>
      <c r="G166" s="88"/>
      <c r="H166" s="56"/>
      <c r="I166" s="58">
        <v>0</v>
      </c>
      <c r="J166" s="58">
        <v>0</v>
      </c>
      <c r="K166" s="58">
        <v>0</v>
      </c>
      <c r="L166" s="59" t="e">
        <v>#DIV/0!</v>
      </c>
      <c r="M166" s="20"/>
    </row>
    <row r="167" spans="1:13">
      <c r="A167" s="38">
        <v>160</v>
      </c>
      <c r="B167" s="45">
        <v>163</v>
      </c>
      <c r="C167" s="27" t="s">
        <v>148</v>
      </c>
      <c r="D167" s="60"/>
      <c r="E167" s="60"/>
      <c r="F167" s="60"/>
      <c r="G167" s="60"/>
      <c r="H167" s="74"/>
      <c r="I167" s="57">
        <v>1250000</v>
      </c>
      <c r="J167" s="57">
        <v>661083.44500000007</v>
      </c>
      <c r="K167" s="57">
        <v>-588916.55499999993</v>
      </c>
      <c r="L167" s="59">
        <v>-0.47113324399999995</v>
      </c>
      <c r="M167" s="20"/>
    </row>
    <row r="168" spans="1:13">
      <c r="A168" s="38">
        <v>161</v>
      </c>
      <c r="B168" s="45">
        <v>164</v>
      </c>
      <c r="C168" s="27" t="s">
        <v>149</v>
      </c>
      <c r="D168" s="60"/>
      <c r="E168" s="60"/>
      <c r="F168" s="60"/>
      <c r="G168" s="60"/>
      <c r="H168" s="56"/>
      <c r="I168" s="57">
        <v>66356460</v>
      </c>
      <c r="J168" s="57">
        <v>19614596.373</v>
      </c>
      <c r="K168" s="57">
        <v>-46741863.627000004</v>
      </c>
      <c r="L168" s="59">
        <v>-0.70440562421503505</v>
      </c>
      <c r="M168" s="20"/>
    </row>
    <row r="169" spans="1:13">
      <c r="A169" s="20"/>
      <c r="B169" s="45"/>
      <c r="C169" s="20"/>
      <c r="D169" s="20"/>
      <c r="E169" s="20"/>
      <c r="F169" s="20"/>
      <c r="G169" s="20"/>
      <c r="H169" s="20"/>
      <c r="I169" s="29" t="s">
        <v>150</v>
      </c>
      <c r="J169" s="20"/>
      <c r="K169" s="20"/>
      <c r="L169" s="20"/>
      <c r="M169" s="90"/>
    </row>
    <row r="170" spans="1:13">
      <c r="A170" s="20"/>
      <c r="B170" s="45"/>
      <c r="C170" s="20"/>
      <c r="D170" s="20"/>
      <c r="E170" s="20"/>
      <c r="F170" s="20"/>
      <c r="G170" s="20"/>
      <c r="H170" s="20"/>
      <c r="I170" s="29"/>
      <c r="J170" s="20"/>
      <c r="K170" s="20"/>
      <c r="L170" s="20"/>
      <c r="M170" s="90"/>
    </row>
    <row r="171" spans="1:13">
      <c r="A171" s="20"/>
      <c r="B171" s="45"/>
      <c r="C171" s="20"/>
      <c r="D171" s="20"/>
      <c r="E171" s="20"/>
      <c r="F171" s="20"/>
      <c r="G171" s="20"/>
      <c r="H171" s="20"/>
      <c r="I171" s="29"/>
      <c r="J171" s="20"/>
      <c r="K171" s="20"/>
      <c r="L171" s="20"/>
      <c r="M171" s="90"/>
    </row>
    <row r="172" spans="1:13">
      <c r="A172" s="20"/>
      <c r="B172" s="25" t="s">
        <v>151</v>
      </c>
      <c r="C172" s="21"/>
      <c r="D172" s="21"/>
      <c r="E172" s="21"/>
      <c r="F172" s="20"/>
      <c r="G172" s="20"/>
      <c r="H172" s="20"/>
      <c r="I172" s="159" t="s">
        <v>154</v>
      </c>
      <c r="J172" s="159"/>
      <c r="K172" s="159"/>
      <c r="L172" s="20"/>
      <c r="M172" s="39"/>
    </row>
    <row r="173" spans="1:13">
      <c r="A173" s="20"/>
      <c r="B173" s="21"/>
      <c r="C173" s="21"/>
      <c r="D173" s="21"/>
      <c r="E173" s="21"/>
      <c r="F173" s="20"/>
      <c r="G173" s="20"/>
      <c r="H173" s="20"/>
      <c r="I173" s="155" t="s">
        <v>155</v>
      </c>
      <c r="J173" s="155"/>
      <c r="K173" s="155"/>
      <c r="L173" s="24"/>
      <c r="M173" s="20"/>
    </row>
    <row r="174" spans="1:13">
      <c r="A174" s="20"/>
      <c r="B174" s="20"/>
      <c r="C174" s="20"/>
      <c r="D174" s="93"/>
      <c r="E174" s="21"/>
      <c r="F174" s="20"/>
      <c r="G174" s="20"/>
      <c r="H174" s="20"/>
      <c r="I174" s="29"/>
      <c r="J174" s="29"/>
      <c r="K174" s="20"/>
      <c r="L174" s="20"/>
      <c r="M174" s="20"/>
    </row>
    <row r="175" spans="1:13">
      <c r="A175" s="20"/>
      <c r="B175" s="20"/>
      <c r="C175" s="20"/>
      <c r="D175" s="93"/>
      <c r="E175" s="21"/>
      <c r="F175" s="20"/>
      <c r="G175" s="20"/>
      <c r="H175" s="20"/>
      <c r="I175" s="29"/>
      <c r="J175" s="29"/>
      <c r="K175" s="20"/>
      <c r="L175" s="20"/>
      <c r="M175" s="20"/>
    </row>
    <row r="176" spans="1:13">
      <c r="A176" s="20"/>
      <c r="B176" s="20"/>
      <c r="C176" s="20"/>
      <c r="D176" s="93"/>
      <c r="E176" s="21"/>
      <c r="F176" s="20"/>
      <c r="G176" s="20"/>
      <c r="H176" s="20"/>
      <c r="I176" s="29"/>
      <c r="J176" s="29"/>
      <c r="K176" s="20"/>
      <c r="L176" s="20"/>
      <c r="M176" s="20"/>
    </row>
    <row r="177" spans="4:10">
      <c r="D177" s="93"/>
      <c r="E177" s="21"/>
      <c r="F177" s="20"/>
      <c r="G177" s="20"/>
      <c r="H177" s="20"/>
      <c r="I177" s="29"/>
      <c r="J177" s="29"/>
    </row>
  </sheetData>
  <sheetProtection password="CF7A" sheet="1" objects="1" scenarios="1"/>
  <mergeCells count="6">
    <mergeCell ref="I173:K173"/>
    <mergeCell ref="C3:L3"/>
    <mergeCell ref="H5:L5"/>
    <mergeCell ref="H6:L6"/>
    <mergeCell ref="C7:G7"/>
    <mergeCell ref="I172:K17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7"/>
  <sheetViews>
    <sheetView workbookViewId="0">
      <selection activeCell="O16" sqref="O16"/>
    </sheetView>
  </sheetViews>
  <sheetFormatPr defaultRowHeight="15"/>
  <cols>
    <col min="1" max="1" width="6" style="19" customWidth="1"/>
    <col min="2" max="2" width="7" customWidth="1"/>
    <col min="9" max="9" width="11.85546875" customWidth="1"/>
    <col min="10" max="10" width="11.28515625" customWidth="1"/>
    <col min="11" max="11" width="11.7109375" style="144" customWidth="1"/>
  </cols>
  <sheetData>
    <row r="1" spans="1:13" s="19" customFormat="1" ht="12.75">
      <c r="A1" s="19">
        <v>0</v>
      </c>
      <c r="B1" s="19">
        <v>-1</v>
      </c>
      <c r="C1" s="19">
        <v>-2</v>
      </c>
      <c r="D1" s="19">
        <v>-3</v>
      </c>
      <c r="E1" s="19">
        <v>-4</v>
      </c>
      <c r="F1" s="19">
        <v>-5</v>
      </c>
      <c r="G1" s="19">
        <v>-6</v>
      </c>
      <c r="H1" s="19">
        <v>-7</v>
      </c>
      <c r="I1" s="19">
        <v>3</v>
      </c>
      <c r="J1" s="19">
        <v>4</v>
      </c>
      <c r="K1" s="18">
        <v>5</v>
      </c>
      <c r="L1" s="19">
        <v>6</v>
      </c>
    </row>
    <row r="2" spans="1:13" s="19" customFormat="1" ht="12.75">
      <c r="A2" s="19">
        <v>-1</v>
      </c>
      <c r="B2" s="17" t="s">
        <v>0</v>
      </c>
      <c r="K2" s="18"/>
    </row>
    <row r="3" spans="1:13">
      <c r="A3" s="19">
        <v>-2</v>
      </c>
      <c r="C3" s="160" t="s">
        <v>1</v>
      </c>
      <c r="D3" s="160"/>
      <c r="E3" s="160"/>
      <c r="F3" s="160"/>
      <c r="G3" s="160"/>
      <c r="H3" s="160"/>
      <c r="I3" s="160"/>
      <c r="J3" s="160"/>
      <c r="K3" s="160"/>
      <c r="L3" s="160"/>
    </row>
    <row r="4" spans="1:13">
      <c r="A4" s="19">
        <v>-3</v>
      </c>
      <c r="C4" s="16"/>
      <c r="D4" s="16"/>
      <c r="E4" s="16"/>
      <c r="F4" s="16"/>
      <c r="G4" s="16"/>
      <c r="H4" s="16"/>
      <c r="I4" s="16"/>
      <c r="J4" s="16"/>
      <c r="K4" s="15"/>
      <c r="L4" s="16"/>
    </row>
    <row r="5" spans="1:13">
      <c r="A5" s="19">
        <v>-4</v>
      </c>
      <c r="B5" s="94">
        <v>1</v>
      </c>
      <c r="C5" s="95" t="s">
        <v>2</v>
      </c>
      <c r="D5" s="96"/>
      <c r="E5" s="96"/>
      <c r="F5" s="96"/>
      <c r="G5" s="96"/>
      <c r="H5" s="161"/>
      <c r="I5" s="161"/>
      <c r="J5" s="161"/>
      <c r="K5" s="161"/>
      <c r="L5" s="161"/>
    </row>
    <row r="6" spans="1:13">
      <c r="A6" s="19">
        <v>-5</v>
      </c>
      <c r="B6" s="94">
        <v>2</v>
      </c>
      <c r="C6" s="95" t="s">
        <v>152</v>
      </c>
      <c r="D6" s="96"/>
      <c r="E6" s="96"/>
      <c r="F6" s="96"/>
      <c r="G6" s="96"/>
      <c r="H6" s="161"/>
      <c r="I6" s="161"/>
      <c r="J6" s="161"/>
      <c r="K6" s="161"/>
      <c r="L6" s="161"/>
    </row>
    <row r="7" spans="1:13" ht="45">
      <c r="A7" s="19">
        <v>-6</v>
      </c>
      <c r="B7" s="94">
        <v>3</v>
      </c>
      <c r="C7" s="162" t="s">
        <v>4</v>
      </c>
      <c r="D7" s="162"/>
      <c r="E7" s="162"/>
      <c r="F7" s="162"/>
      <c r="G7" s="162"/>
      <c r="H7" s="97" t="s">
        <v>5</v>
      </c>
      <c r="I7" s="98" t="s">
        <v>6</v>
      </c>
      <c r="J7" s="98" t="s">
        <v>7</v>
      </c>
      <c r="K7" s="99" t="s">
        <v>8</v>
      </c>
      <c r="L7" s="100" t="s">
        <v>9</v>
      </c>
    </row>
    <row r="8" spans="1:13">
      <c r="A8" s="19">
        <v>1</v>
      </c>
      <c r="B8" s="94">
        <v>4</v>
      </c>
      <c r="C8" s="101" t="s">
        <v>10</v>
      </c>
      <c r="D8" s="102"/>
      <c r="E8" s="102"/>
      <c r="F8" s="102"/>
      <c r="G8" s="102"/>
      <c r="H8" s="102"/>
      <c r="I8" s="103"/>
      <c r="J8" s="104"/>
      <c r="K8" s="1"/>
      <c r="L8" s="105"/>
    </row>
    <row r="9" spans="1:13">
      <c r="A9" s="19">
        <v>2</v>
      </c>
      <c r="B9" s="94">
        <v>5</v>
      </c>
      <c r="C9" s="101" t="s">
        <v>11</v>
      </c>
      <c r="D9" s="101"/>
      <c r="E9" s="101"/>
      <c r="F9" s="101"/>
      <c r="G9" s="101"/>
      <c r="H9" s="106"/>
      <c r="I9" s="2">
        <f>I10+I26+I43</f>
        <v>2700000</v>
      </c>
      <c r="J9" s="2">
        <f>J10+J26+J43</f>
        <v>1409558.3800000001</v>
      </c>
      <c r="K9" s="3">
        <f t="shared" ref="K9:K15" si="0">J9-I9</f>
        <v>-1290441.6199999999</v>
      </c>
      <c r="L9" s="4">
        <f t="shared" ref="L9:L72" si="1">K9/I9</f>
        <v>-0.47794134074074068</v>
      </c>
    </row>
    <row r="10" spans="1:13">
      <c r="A10" s="19">
        <v>3</v>
      </c>
      <c r="B10" s="94">
        <v>6</v>
      </c>
      <c r="D10" s="101" t="s">
        <v>12</v>
      </c>
      <c r="E10" s="101"/>
      <c r="F10" s="101"/>
      <c r="G10" s="101"/>
      <c r="H10" s="107"/>
      <c r="I10" s="5">
        <f>I11+I16+I21</f>
        <v>1000000</v>
      </c>
      <c r="J10" s="5">
        <f>J11+J16+J21</f>
        <v>738390.74</v>
      </c>
      <c r="K10" s="6">
        <f t="shared" si="0"/>
        <v>-261609.26</v>
      </c>
      <c r="L10" s="7">
        <f t="shared" si="1"/>
        <v>-0.26160926000000001</v>
      </c>
    </row>
    <row r="11" spans="1:13">
      <c r="A11" s="19">
        <v>4</v>
      </c>
      <c r="B11" s="94">
        <v>7</v>
      </c>
      <c r="C11" s="101"/>
      <c r="E11" s="101" t="s">
        <v>13</v>
      </c>
      <c r="F11" s="101"/>
      <c r="G11" s="101"/>
      <c r="H11" s="108"/>
      <c r="I11" s="5">
        <f>SUM(I12:I15)+M11</f>
        <v>1000000</v>
      </c>
      <c r="J11" s="5">
        <f>SUM(J12:J15)</f>
        <v>738390.74</v>
      </c>
      <c r="K11" s="6">
        <f t="shared" si="0"/>
        <v>-261609.26</v>
      </c>
      <c r="L11" s="7">
        <f t="shared" si="1"/>
        <v>-0.26160926000000001</v>
      </c>
      <c r="M11" s="109">
        <v>0</v>
      </c>
    </row>
    <row r="12" spans="1:13">
      <c r="A12" s="19">
        <v>5</v>
      </c>
      <c r="B12" s="94">
        <v>8</v>
      </c>
      <c r="C12" s="110"/>
      <c r="D12" s="110"/>
      <c r="E12" s="110"/>
      <c r="F12" s="110" t="s">
        <v>14</v>
      </c>
      <c r="G12" s="110"/>
      <c r="H12" s="111"/>
      <c r="I12" s="8">
        <f>'[1]1_RPT'!G6</f>
        <v>1000000</v>
      </c>
      <c r="J12" s="6">
        <f>'[1]8_QRPT'!F29-'[1]8_QRPT'!G29</f>
        <v>454961.02</v>
      </c>
      <c r="K12" s="6">
        <f t="shared" si="0"/>
        <v>-545038.98</v>
      </c>
      <c r="L12" s="7">
        <f t="shared" si="1"/>
        <v>-0.54503897999999995</v>
      </c>
    </row>
    <row r="13" spans="1:13">
      <c r="A13" s="19">
        <v>6</v>
      </c>
      <c r="B13" s="94">
        <v>9</v>
      </c>
      <c r="C13" s="110"/>
      <c r="D13" s="110"/>
      <c r="E13" s="110"/>
      <c r="F13" s="110" t="s">
        <v>15</v>
      </c>
      <c r="G13" s="110"/>
      <c r="H13" s="111"/>
      <c r="I13" s="8">
        <f>'[1]1_RPT'!I6</f>
        <v>0</v>
      </c>
      <c r="J13" s="6">
        <f>+'[1]8_QRPT'!I29</f>
        <v>2717.38</v>
      </c>
      <c r="K13" s="6">
        <f t="shared" si="0"/>
        <v>2717.38</v>
      </c>
      <c r="L13" s="7" t="e">
        <f t="shared" si="1"/>
        <v>#DIV/0!</v>
      </c>
      <c r="M13" s="112"/>
    </row>
    <row r="14" spans="1:13">
      <c r="A14" s="19">
        <v>7</v>
      </c>
      <c r="B14" s="94">
        <v>10</v>
      </c>
      <c r="C14" s="110"/>
      <c r="D14" s="110"/>
      <c r="E14" s="110"/>
      <c r="F14" s="110" t="s">
        <v>16</v>
      </c>
      <c r="G14" s="110"/>
      <c r="H14" s="111"/>
      <c r="I14" s="8">
        <f>'[1]1_RPT'!H6</f>
        <v>0</v>
      </c>
      <c r="J14" s="6">
        <f>+'[1]8_QRPT'!H29</f>
        <v>206429.772</v>
      </c>
      <c r="K14" s="6">
        <f t="shared" si="0"/>
        <v>206429.772</v>
      </c>
      <c r="L14" s="7" t="e">
        <f t="shared" si="1"/>
        <v>#DIV/0!</v>
      </c>
    </row>
    <row r="15" spans="1:13">
      <c r="A15" s="19">
        <v>8</v>
      </c>
      <c r="B15" s="94">
        <v>11</v>
      </c>
      <c r="C15" s="110"/>
      <c r="D15" s="110"/>
      <c r="E15" s="110"/>
      <c r="F15" s="110" t="s">
        <v>17</v>
      </c>
      <c r="G15" s="110"/>
      <c r="H15" s="111"/>
      <c r="I15" s="8">
        <f>'[1]1_RPT'!J6</f>
        <v>0</v>
      </c>
      <c r="J15" s="6">
        <f>+'[1]8_QRPT'!J29</f>
        <v>74282.567999999999</v>
      </c>
      <c r="K15" s="6">
        <f t="shared" si="0"/>
        <v>74282.567999999999</v>
      </c>
      <c r="L15" s="7" t="e">
        <f t="shared" si="1"/>
        <v>#DIV/0!</v>
      </c>
    </row>
    <row r="16" spans="1:13">
      <c r="A16" s="19">
        <v>9</v>
      </c>
      <c r="B16" s="94">
        <v>12</v>
      </c>
      <c r="C16" s="101"/>
      <c r="E16" s="101" t="s">
        <v>18</v>
      </c>
      <c r="F16" s="101"/>
      <c r="G16" s="101"/>
      <c r="H16" s="108"/>
      <c r="I16" s="5">
        <f>SUM(I17:I20)</f>
        <v>0</v>
      </c>
      <c r="J16" s="5">
        <f>SUM(J17:J20)</f>
        <v>0</v>
      </c>
      <c r="K16" s="5"/>
      <c r="L16" s="7" t="e">
        <f t="shared" si="1"/>
        <v>#DIV/0!</v>
      </c>
    </row>
    <row r="17" spans="1:13">
      <c r="A17" s="19">
        <v>10</v>
      </c>
      <c r="B17" s="94">
        <v>13</v>
      </c>
      <c r="C17" s="110"/>
      <c r="D17" s="110"/>
      <c r="E17" s="110"/>
      <c r="F17" s="110" t="s">
        <v>14</v>
      </c>
      <c r="G17" s="110"/>
      <c r="H17" s="111"/>
      <c r="I17" s="8"/>
      <c r="J17" s="6">
        <f>+'[1]8_QRPT'!T29-'[1]8_QRPT'!U29</f>
        <v>0</v>
      </c>
      <c r="K17" s="6">
        <f>J17-I17</f>
        <v>0</v>
      </c>
      <c r="L17" s="7" t="e">
        <f t="shared" si="1"/>
        <v>#DIV/0!</v>
      </c>
    </row>
    <row r="18" spans="1:13">
      <c r="A18" s="19">
        <v>11</v>
      </c>
      <c r="B18" s="94">
        <v>14</v>
      </c>
      <c r="C18" s="110"/>
      <c r="D18" s="110"/>
      <c r="E18" s="110"/>
      <c r="F18" s="110" t="s">
        <v>15</v>
      </c>
      <c r="G18" s="110"/>
      <c r="H18" s="111"/>
      <c r="I18" s="8"/>
      <c r="J18" s="6">
        <f>+'[1]8_QRPT'!W29</f>
        <v>0</v>
      </c>
      <c r="K18" s="6">
        <f>J18-I18</f>
        <v>0</v>
      </c>
      <c r="L18" s="7" t="e">
        <f t="shared" si="1"/>
        <v>#DIV/0!</v>
      </c>
    </row>
    <row r="19" spans="1:13">
      <c r="A19" s="19">
        <v>12</v>
      </c>
      <c r="B19" s="94">
        <v>15</v>
      </c>
      <c r="C19" s="110"/>
      <c r="D19" s="110"/>
      <c r="E19" s="110"/>
      <c r="F19" s="110" t="s">
        <v>16</v>
      </c>
      <c r="G19" s="110"/>
      <c r="H19" s="111"/>
      <c r="I19" s="8"/>
      <c r="J19" s="6">
        <f>+'[1]8_QRPT'!V29</f>
        <v>0</v>
      </c>
      <c r="K19" s="6">
        <f>J19-I19</f>
        <v>0</v>
      </c>
      <c r="L19" s="7" t="e">
        <f t="shared" si="1"/>
        <v>#DIV/0!</v>
      </c>
    </row>
    <row r="20" spans="1:13">
      <c r="A20" s="19">
        <v>13</v>
      </c>
      <c r="B20" s="94">
        <v>16</v>
      </c>
      <c r="C20" s="110"/>
      <c r="D20" s="110"/>
      <c r="E20" s="110"/>
      <c r="F20" s="110" t="s">
        <v>17</v>
      </c>
      <c r="G20" s="110"/>
      <c r="H20" s="111"/>
      <c r="I20" s="8"/>
      <c r="J20" s="6">
        <f>+'[1]8_QRPT'!X29</f>
        <v>0</v>
      </c>
      <c r="K20" s="6">
        <f>J20-I20</f>
        <v>0</v>
      </c>
      <c r="L20" s="7" t="e">
        <f t="shared" si="1"/>
        <v>#DIV/0!</v>
      </c>
    </row>
    <row r="21" spans="1:13">
      <c r="A21" s="19">
        <v>14</v>
      </c>
      <c r="B21" s="94">
        <v>17</v>
      </c>
      <c r="C21" s="101"/>
      <c r="E21" s="101" t="s">
        <v>19</v>
      </c>
      <c r="F21" s="101"/>
      <c r="G21" s="101"/>
      <c r="H21" s="108"/>
      <c r="I21" s="9">
        <f>SUM(I22:I25)</f>
        <v>0</v>
      </c>
      <c r="J21" s="9">
        <f>SUM(J22:J25)</f>
        <v>0</v>
      </c>
      <c r="K21" s="9"/>
      <c r="L21" s="7" t="e">
        <f t="shared" si="1"/>
        <v>#DIV/0!</v>
      </c>
    </row>
    <row r="22" spans="1:13">
      <c r="A22" s="19">
        <v>15</v>
      </c>
      <c r="B22" s="94">
        <v>18</v>
      </c>
      <c r="C22" s="110"/>
      <c r="D22" s="110"/>
      <c r="E22" s="110"/>
      <c r="F22" s="110" t="s">
        <v>14</v>
      </c>
      <c r="G22" s="110"/>
      <c r="H22" s="111"/>
      <c r="I22" s="8"/>
      <c r="J22" s="6">
        <f>+'[1]8_QRPT'!AA29-'[1]8_QRPT'!AB29</f>
        <v>0</v>
      </c>
      <c r="K22" s="6">
        <f>J22-I22</f>
        <v>0</v>
      </c>
      <c r="L22" s="7" t="e">
        <f t="shared" si="1"/>
        <v>#DIV/0!</v>
      </c>
    </row>
    <row r="23" spans="1:13">
      <c r="A23" s="19">
        <v>16</v>
      </c>
      <c r="B23" s="94">
        <v>19</v>
      </c>
      <c r="C23" s="110"/>
      <c r="D23" s="110"/>
      <c r="E23" s="110"/>
      <c r="F23" s="110" t="s">
        <v>15</v>
      </c>
      <c r="G23" s="110"/>
      <c r="H23" s="111"/>
      <c r="I23" s="8"/>
      <c r="J23" s="6">
        <f>+'[1]8_QRPT'!AD29</f>
        <v>0</v>
      </c>
      <c r="K23" s="6">
        <f>J23-I23</f>
        <v>0</v>
      </c>
      <c r="L23" s="7" t="e">
        <f t="shared" si="1"/>
        <v>#DIV/0!</v>
      </c>
    </row>
    <row r="24" spans="1:13">
      <c r="A24" s="19">
        <v>17</v>
      </c>
      <c r="B24" s="94">
        <v>20</v>
      </c>
      <c r="C24" s="110"/>
      <c r="D24" s="110"/>
      <c r="E24" s="110"/>
      <c r="F24" s="110" t="s">
        <v>16</v>
      </c>
      <c r="G24" s="110"/>
      <c r="H24" s="111"/>
      <c r="I24" s="8"/>
      <c r="J24" s="6">
        <f>+'[1]8_QRPT'!AC29</f>
        <v>0</v>
      </c>
      <c r="K24" s="6">
        <f>J24-I24</f>
        <v>0</v>
      </c>
      <c r="L24" s="7" t="e">
        <f t="shared" si="1"/>
        <v>#DIV/0!</v>
      </c>
    </row>
    <row r="25" spans="1:13">
      <c r="A25" s="19">
        <v>18</v>
      </c>
      <c r="B25" s="94">
        <v>21</v>
      </c>
      <c r="C25" s="110"/>
      <c r="D25" s="110"/>
      <c r="E25" s="110"/>
      <c r="F25" s="110" t="s">
        <v>17</v>
      </c>
      <c r="G25" s="110"/>
      <c r="H25" s="111"/>
      <c r="I25" s="8"/>
      <c r="J25" s="6">
        <f>+'[1]8_QRPT'!AE29</f>
        <v>0</v>
      </c>
      <c r="K25" s="6">
        <f>J25-I25</f>
        <v>0</v>
      </c>
      <c r="L25" s="7" t="e">
        <f t="shared" si="1"/>
        <v>#DIV/0!</v>
      </c>
    </row>
    <row r="26" spans="1:13">
      <c r="A26" s="19">
        <v>19</v>
      </c>
      <c r="B26" s="94">
        <v>22</v>
      </c>
      <c r="D26" s="101" t="s">
        <v>20</v>
      </c>
      <c r="E26" s="101"/>
      <c r="F26" s="101"/>
      <c r="G26" s="101"/>
      <c r="H26" s="113"/>
      <c r="I26" s="5">
        <f>I27+I28+I39+I40+I41+I42+M26</f>
        <v>750000</v>
      </c>
      <c r="J26" s="5">
        <f>J27+J28+J39+J40+J41+J42</f>
        <v>483605.31</v>
      </c>
      <c r="K26" s="5">
        <f>K27+K28+K39+K40+K41+K42</f>
        <v>-266394.69</v>
      </c>
      <c r="L26" s="7">
        <f t="shared" si="1"/>
        <v>-0.35519292000000002</v>
      </c>
      <c r="M26" s="109">
        <v>0</v>
      </c>
    </row>
    <row r="27" spans="1:13">
      <c r="A27" s="19">
        <v>20</v>
      </c>
      <c r="B27" s="94">
        <v>23</v>
      </c>
      <c r="C27" s="110"/>
      <c r="D27" s="110"/>
      <c r="E27" s="110" t="s">
        <v>21</v>
      </c>
      <c r="F27" s="114"/>
      <c r="G27" s="110"/>
      <c r="H27" s="108"/>
      <c r="I27" s="6">
        <f>'[1]2_Gencol1'!D10</f>
        <v>0</v>
      </c>
      <c r="J27" s="6">
        <f>'[1]2_Gencol1'!D51</f>
        <v>0</v>
      </c>
      <c r="K27" s="6">
        <f t="shared" ref="K27:K90" si="2">J27-I27</f>
        <v>0</v>
      </c>
      <c r="L27" s="7" t="e">
        <f t="shared" si="1"/>
        <v>#DIV/0!</v>
      </c>
    </row>
    <row r="28" spans="1:13">
      <c r="A28" s="19">
        <v>21</v>
      </c>
      <c r="B28" s="94">
        <v>24</v>
      </c>
      <c r="C28" s="110"/>
      <c r="D28" s="110"/>
      <c r="E28" s="110" t="s">
        <v>22</v>
      </c>
      <c r="G28" s="110"/>
      <c r="H28" s="108"/>
      <c r="I28" s="8">
        <f>SUM(I29:I38)</f>
        <v>750000</v>
      </c>
      <c r="J28" s="8">
        <f>SUM(J29:J38)</f>
        <v>483605.31</v>
      </c>
      <c r="K28" s="6">
        <f t="shared" si="2"/>
        <v>-266394.69</v>
      </c>
      <c r="L28" s="7">
        <f t="shared" si="1"/>
        <v>-0.35519292000000002</v>
      </c>
    </row>
    <row r="29" spans="1:13">
      <c r="A29" s="19">
        <v>22</v>
      </c>
      <c r="B29" s="94">
        <v>25</v>
      </c>
      <c r="C29" s="110"/>
      <c r="D29" s="110"/>
      <c r="E29" s="110"/>
      <c r="F29" s="110" t="s">
        <v>23</v>
      </c>
      <c r="G29" s="114"/>
      <c r="H29" s="111"/>
      <c r="I29" s="10">
        <f>'[1]2_Gencol1'!F10</f>
        <v>0</v>
      </c>
      <c r="J29" s="10">
        <f>'[1]2_Gencol1'!F51</f>
        <v>0</v>
      </c>
      <c r="K29" s="10">
        <f t="shared" si="2"/>
        <v>0</v>
      </c>
      <c r="L29" s="7" t="e">
        <f t="shared" si="1"/>
        <v>#DIV/0!</v>
      </c>
    </row>
    <row r="30" spans="1:13">
      <c r="A30" s="19">
        <v>23</v>
      </c>
      <c r="B30" s="94">
        <v>26</v>
      </c>
      <c r="C30" s="110"/>
      <c r="D30" s="110"/>
      <c r="E30" s="110"/>
      <c r="F30" s="110" t="s">
        <v>24</v>
      </c>
      <c r="G30" s="114"/>
      <c r="H30" s="111"/>
      <c r="I30" s="10">
        <f>'[1]2_Gencol1'!G10</f>
        <v>0</v>
      </c>
      <c r="J30" s="10">
        <f>'[1]2_Gencol1'!G51</f>
        <v>0</v>
      </c>
      <c r="K30" s="10">
        <f t="shared" si="2"/>
        <v>0</v>
      </c>
      <c r="L30" s="7" t="e">
        <f t="shared" si="1"/>
        <v>#DIV/0!</v>
      </c>
    </row>
    <row r="31" spans="1:13">
      <c r="A31" s="19">
        <v>24</v>
      </c>
      <c r="B31" s="94">
        <v>27</v>
      </c>
      <c r="C31" s="110"/>
      <c r="D31" s="110"/>
      <c r="E31" s="110"/>
      <c r="F31" s="110" t="s">
        <v>25</v>
      </c>
      <c r="G31" s="114"/>
      <c r="H31" s="111"/>
      <c r="I31" s="10">
        <f>'[1]2_Gencol1'!H10</f>
        <v>0</v>
      </c>
      <c r="J31" s="10">
        <f>'[1]2_Gencol1'!H51</f>
        <v>0</v>
      </c>
      <c r="K31" s="10">
        <f t="shared" si="2"/>
        <v>0</v>
      </c>
      <c r="L31" s="7" t="e">
        <f t="shared" si="1"/>
        <v>#DIV/0!</v>
      </c>
    </row>
    <row r="32" spans="1:13">
      <c r="A32" s="19">
        <v>25</v>
      </c>
      <c r="B32" s="94">
        <v>28</v>
      </c>
      <c r="C32" s="110"/>
      <c r="D32" s="110"/>
      <c r="E32" s="110"/>
      <c r="F32" s="110" t="s">
        <v>26</v>
      </c>
      <c r="G32" s="114"/>
      <c r="H32" s="111"/>
      <c r="I32" s="10">
        <f>'[1]2_Gencol1'!I10</f>
        <v>0</v>
      </c>
      <c r="J32" s="10">
        <f>'[1]2_Gencol1'!I51</f>
        <v>0</v>
      </c>
      <c r="K32" s="10">
        <f t="shared" si="2"/>
        <v>0</v>
      </c>
      <c r="L32" s="7" t="e">
        <f t="shared" si="1"/>
        <v>#DIV/0!</v>
      </c>
    </row>
    <row r="33" spans="1:13">
      <c r="A33" s="19">
        <v>26</v>
      </c>
      <c r="B33" s="94">
        <v>29</v>
      </c>
      <c r="C33" s="110"/>
      <c r="D33" s="110"/>
      <c r="E33" s="110"/>
      <c r="F33" s="110" t="s">
        <v>27</v>
      </c>
      <c r="G33" s="114"/>
      <c r="H33" s="111"/>
      <c r="I33" s="10">
        <f>'[1]2_Gencol1'!J10</f>
        <v>0</v>
      </c>
      <c r="J33" s="10">
        <f>'[1]2_Gencol1'!J51</f>
        <v>0</v>
      </c>
      <c r="K33" s="10">
        <f t="shared" si="2"/>
        <v>0</v>
      </c>
      <c r="L33" s="7" t="e">
        <f t="shared" si="1"/>
        <v>#DIV/0!</v>
      </c>
    </row>
    <row r="34" spans="1:13">
      <c r="A34" s="19">
        <v>27</v>
      </c>
      <c r="B34" s="94">
        <v>30</v>
      </c>
      <c r="C34" s="110"/>
      <c r="D34" s="110"/>
      <c r="E34" s="110"/>
      <c r="F34" s="110" t="s">
        <v>28</v>
      </c>
      <c r="G34" s="114"/>
      <c r="H34" s="111"/>
      <c r="I34" s="10">
        <f>'[1]2_Gencol1'!K10</f>
        <v>0</v>
      </c>
      <c r="J34" s="10">
        <f>'[1]2_Gencol1'!K51</f>
        <v>0</v>
      </c>
      <c r="K34" s="10">
        <f t="shared" si="2"/>
        <v>0</v>
      </c>
      <c r="L34" s="7" t="e">
        <f t="shared" si="1"/>
        <v>#DIV/0!</v>
      </c>
    </row>
    <row r="35" spans="1:13">
      <c r="A35" s="19">
        <v>28</v>
      </c>
      <c r="B35" s="94">
        <v>31</v>
      </c>
      <c r="C35" s="110"/>
      <c r="D35" s="110"/>
      <c r="E35" s="110"/>
      <c r="F35" s="110" t="s">
        <v>29</v>
      </c>
      <c r="G35" s="114"/>
      <c r="H35" s="111"/>
      <c r="I35" s="10">
        <f>'[1]2_Gencol1'!L10</f>
        <v>0</v>
      </c>
      <c r="J35" s="10">
        <f>'[1]2_Gencol1'!L51</f>
        <v>0</v>
      </c>
      <c r="K35" s="10">
        <f t="shared" si="2"/>
        <v>0</v>
      </c>
      <c r="L35" s="7" t="e">
        <f t="shared" si="1"/>
        <v>#DIV/0!</v>
      </c>
    </row>
    <row r="36" spans="1:13">
      <c r="A36" s="19">
        <v>29</v>
      </c>
      <c r="B36" s="94">
        <v>32</v>
      </c>
      <c r="C36" s="110"/>
      <c r="D36" s="110"/>
      <c r="E36" s="110"/>
      <c r="F36" s="110" t="s">
        <v>30</v>
      </c>
      <c r="G36" s="114"/>
      <c r="H36" s="111"/>
      <c r="I36" s="10">
        <f>'[1]2_Gencol1'!N10</f>
        <v>0</v>
      </c>
      <c r="J36" s="10">
        <f>'[1]2_Gencol1'!N51</f>
        <v>0</v>
      </c>
      <c r="K36" s="10">
        <f t="shared" si="2"/>
        <v>0</v>
      </c>
      <c r="L36" s="7" t="e">
        <f t="shared" si="1"/>
        <v>#DIV/0!</v>
      </c>
    </row>
    <row r="37" spans="1:13">
      <c r="A37" s="19">
        <v>30</v>
      </c>
      <c r="B37" s="94">
        <v>33</v>
      </c>
      <c r="C37" s="110"/>
      <c r="D37" s="110"/>
      <c r="E37" s="110"/>
      <c r="F37" s="110" t="s">
        <v>31</v>
      </c>
      <c r="G37" s="114"/>
      <c r="H37" s="111"/>
      <c r="I37" s="10">
        <f>'[1]2_Gencol1'!M10</f>
        <v>0</v>
      </c>
      <c r="J37" s="10">
        <f>'[1]2_Gencol1'!M51</f>
        <v>0</v>
      </c>
      <c r="K37" s="10">
        <f t="shared" si="2"/>
        <v>0</v>
      </c>
      <c r="L37" s="7" t="e">
        <f t="shared" si="1"/>
        <v>#DIV/0!</v>
      </c>
    </row>
    <row r="38" spans="1:13">
      <c r="A38" s="19">
        <v>31</v>
      </c>
      <c r="B38" s="94">
        <v>34</v>
      </c>
      <c r="C38" s="110"/>
      <c r="D38" s="110"/>
      <c r="E38" s="110"/>
      <c r="F38" s="110" t="s">
        <v>32</v>
      </c>
      <c r="G38" s="114"/>
      <c r="H38" s="111"/>
      <c r="I38" s="10">
        <f>'[1]2_Gencol1'!O10</f>
        <v>750000</v>
      </c>
      <c r="J38" s="10">
        <f>'[1]2_Gencol1'!O51</f>
        <v>483605.31</v>
      </c>
      <c r="K38" s="10">
        <f t="shared" si="2"/>
        <v>-266394.69</v>
      </c>
      <c r="L38" s="7">
        <f t="shared" si="1"/>
        <v>-0.35519292000000002</v>
      </c>
    </row>
    <row r="39" spans="1:13">
      <c r="A39" s="19">
        <v>32</v>
      </c>
      <c r="B39" s="94">
        <v>35</v>
      </c>
      <c r="C39" s="110"/>
      <c r="D39" s="110"/>
      <c r="E39" s="110" t="s">
        <v>33</v>
      </c>
      <c r="F39" s="114"/>
      <c r="G39" s="110"/>
      <c r="H39" s="108"/>
      <c r="I39" s="6">
        <f>'[1]2_Gencol1'!P10</f>
        <v>0</v>
      </c>
      <c r="J39" s="6">
        <f>'[1]2_Gencol1'!P51</f>
        <v>0</v>
      </c>
      <c r="K39" s="6">
        <f t="shared" si="2"/>
        <v>0</v>
      </c>
      <c r="L39" s="7" t="e">
        <f t="shared" si="1"/>
        <v>#DIV/0!</v>
      </c>
    </row>
    <row r="40" spans="1:13">
      <c r="A40" s="19">
        <v>33</v>
      </c>
      <c r="B40" s="94">
        <v>36</v>
      </c>
      <c r="C40" s="110"/>
      <c r="D40" s="110"/>
      <c r="E40" s="110" t="s">
        <v>34</v>
      </c>
      <c r="F40" s="114"/>
      <c r="G40" s="110"/>
      <c r="H40" s="108"/>
      <c r="I40" s="6">
        <f>'[1]2_Gencol1'!Q10</f>
        <v>0</v>
      </c>
      <c r="J40" s="6">
        <f>'[1]2_Gencol1'!Q51</f>
        <v>0</v>
      </c>
      <c r="K40" s="6">
        <f t="shared" si="2"/>
        <v>0</v>
      </c>
      <c r="L40" s="7" t="e">
        <f t="shared" si="1"/>
        <v>#DIV/0!</v>
      </c>
    </row>
    <row r="41" spans="1:13">
      <c r="A41" s="19">
        <v>34</v>
      </c>
      <c r="B41" s="94">
        <v>37</v>
      </c>
      <c r="C41" s="110"/>
      <c r="D41" s="110"/>
      <c r="E41" s="110" t="s">
        <v>35</v>
      </c>
      <c r="F41" s="114"/>
      <c r="G41" s="110"/>
      <c r="H41" s="108"/>
      <c r="I41" s="6">
        <f>'[1]2_Gencol1'!R10</f>
        <v>0</v>
      </c>
      <c r="J41" s="6">
        <f>'[1]2_Gencol1'!R51</f>
        <v>0</v>
      </c>
      <c r="K41" s="6">
        <f t="shared" si="2"/>
        <v>0</v>
      </c>
      <c r="L41" s="7" t="e">
        <f t="shared" si="1"/>
        <v>#DIV/0!</v>
      </c>
    </row>
    <row r="42" spans="1:13">
      <c r="A42" s="19">
        <v>35</v>
      </c>
      <c r="B42" s="94">
        <v>38</v>
      </c>
      <c r="C42" s="110"/>
      <c r="D42" s="110"/>
      <c r="E42" s="110" t="s">
        <v>36</v>
      </c>
      <c r="G42" s="115"/>
      <c r="H42" s="108"/>
      <c r="I42" s="6">
        <f>'[1]2_Gencol1'!T10</f>
        <v>0</v>
      </c>
      <c r="J42" s="6">
        <f>'[1]2_Gencol1'!T51</f>
        <v>0</v>
      </c>
      <c r="K42" s="6">
        <f t="shared" si="2"/>
        <v>0</v>
      </c>
      <c r="L42" s="7" t="e">
        <f t="shared" si="1"/>
        <v>#DIV/0!</v>
      </c>
    </row>
    <row r="43" spans="1:13">
      <c r="A43" s="19">
        <v>36</v>
      </c>
      <c r="B43" s="94">
        <v>39</v>
      </c>
      <c r="C43" s="101"/>
      <c r="D43" s="101" t="s">
        <v>37</v>
      </c>
      <c r="E43" s="101"/>
      <c r="F43" s="101"/>
      <c r="G43" s="101"/>
      <c r="H43" s="108"/>
      <c r="I43" s="5">
        <f>SUM(I44:I49)+M43</f>
        <v>950000</v>
      </c>
      <c r="J43" s="5">
        <f>SUM(J44:J49)</f>
        <v>187562.33</v>
      </c>
      <c r="K43" s="6">
        <f t="shared" si="2"/>
        <v>-762437.67</v>
      </c>
      <c r="L43" s="7">
        <f t="shared" si="1"/>
        <v>-0.80256596842105266</v>
      </c>
      <c r="M43" s="109">
        <v>0</v>
      </c>
    </row>
    <row r="44" spans="1:13">
      <c r="A44" s="19">
        <v>37</v>
      </c>
      <c r="B44" s="94">
        <v>40</v>
      </c>
      <c r="C44" s="101"/>
      <c r="D44" s="101"/>
      <c r="E44" s="110" t="s">
        <v>38</v>
      </c>
      <c r="F44" s="114"/>
      <c r="G44" s="101"/>
      <c r="H44" s="111"/>
      <c r="I44" s="6">
        <f>'[1]2_Gencol1'!U10</f>
        <v>0</v>
      </c>
      <c r="J44" s="6">
        <f>'[1]2_Gencol1'!U51</f>
        <v>0</v>
      </c>
      <c r="K44" s="6">
        <f t="shared" si="2"/>
        <v>0</v>
      </c>
      <c r="L44" s="7" t="e">
        <f t="shared" si="1"/>
        <v>#DIV/0!</v>
      </c>
    </row>
    <row r="45" spans="1:13">
      <c r="A45" s="19">
        <v>38</v>
      </c>
      <c r="B45" s="94">
        <v>41</v>
      </c>
      <c r="C45" s="101"/>
      <c r="D45" s="101"/>
      <c r="E45" s="110" t="s">
        <v>39</v>
      </c>
      <c r="F45" s="114"/>
      <c r="G45" s="110"/>
      <c r="H45" s="111"/>
      <c r="I45" s="6">
        <f>'[1]2_Gencol1'!V10</f>
        <v>200000</v>
      </c>
      <c r="J45" s="6">
        <f>'[1]2_Gencol1'!V51</f>
        <v>164543.82999999999</v>
      </c>
      <c r="K45" s="6">
        <f t="shared" si="2"/>
        <v>-35456.170000000013</v>
      </c>
      <c r="L45" s="7">
        <f t="shared" si="1"/>
        <v>-0.17728085000000007</v>
      </c>
    </row>
    <row r="46" spans="1:13">
      <c r="A46" s="19">
        <v>39</v>
      </c>
      <c r="B46" s="94">
        <v>42</v>
      </c>
      <c r="C46" s="110"/>
      <c r="D46" s="110"/>
      <c r="E46" s="110" t="s">
        <v>40</v>
      </c>
      <c r="F46" s="114"/>
      <c r="G46" s="110"/>
      <c r="H46" s="108"/>
      <c r="I46" s="6">
        <f>'[1]2_Gencol1'!W10</f>
        <v>0</v>
      </c>
      <c r="J46" s="6">
        <f>'[1]2_Gencol1'!W51</f>
        <v>0</v>
      </c>
      <c r="K46" s="6">
        <f t="shared" si="2"/>
        <v>0</v>
      </c>
      <c r="L46" s="7" t="e">
        <f t="shared" si="1"/>
        <v>#DIV/0!</v>
      </c>
    </row>
    <row r="47" spans="1:13">
      <c r="A47" s="19">
        <v>40</v>
      </c>
      <c r="B47" s="94">
        <v>43</v>
      </c>
      <c r="C47" s="110"/>
      <c r="D47" s="110"/>
      <c r="E47" s="110" t="s">
        <v>41</v>
      </c>
      <c r="F47" s="114"/>
      <c r="G47" s="110"/>
      <c r="H47" s="108"/>
      <c r="I47" s="6">
        <f>'[1]2_Gencol1'!X10</f>
        <v>0</v>
      </c>
      <c r="J47" s="6">
        <f>'[1]2_Gencol1'!X51</f>
        <v>0</v>
      </c>
      <c r="K47" s="6">
        <f t="shared" si="2"/>
        <v>0</v>
      </c>
      <c r="L47" s="7" t="e">
        <f t="shared" si="1"/>
        <v>#DIV/0!</v>
      </c>
    </row>
    <row r="48" spans="1:13">
      <c r="A48" s="19">
        <v>41</v>
      </c>
      <c r="B48" s="94">
        <v>44</v>
      </c>
      <c r="C48" s="110"/>
      <c r="D48" s="110"/>
      <c r="E48" s="110" t="s">
        <v>42</v>
      </c>
      <c r="F48" s="114"/>
      <c r="G48" s="110"/>
      <c r="H48" s="108"/>
      <c r="I48" s="6">
        <f>'[1]2_Gencol1'!Y10</f>
        <v>750000</v>
      </c>
      <c r="J48" s="6">
        <f>'[1]2_Gencol1'!Y51</f>
        <v>23018.5</v>
      </c>
      <c r="K48" s="6">
        <f t="shared" si="2"/>
        <v>-726981.5</v>
      </c>
      <c r="L48" s="7">
        <f t="shared" si="1"/>
        <v>-0.96930866666666671</v>
      </c>
    </row>
    <row r="49" spans="1:13">
      <c r="A49" s="19">
        <v>42</v>
      </c>
      <c r="B49" s="94">
        <v>45</v>
      </c>
      <c r="C49" s="110"/>
      <c r="D49" s="110"/>
      <c r="E49" s="110" t="s">
        <v>43</v>
      </c>
      <c r="F49" s="114"/>
      <c r="G49" s="110"/>
      <c r="H49" s="108"/>
      <c r="I49" s="6">
        <f>'[1]2_Gencol1'!Z10</f>
        <v>0</v>
      </c>
      <c r="J49" s="6">
        <f>'[1]2_Gencol1'!Z51</f>
        <v>0</v>
      </c>
      <c r="K49" s="6">
        <f t="shared" si="2"/>
        <v>0</v>
      </c>
      <c r="L49" s="7" t="e">
        <f t="shared" si="1"/>
        <v>#DIV/0!</v>
      </c>
    </row>
    <row r="50" spans="1:13">
      <c r="A50" s="19">
        <v>43</v>
      </c>
      <c r="B50" s="94">
        <v>46</v>
      </c>
      <c r="C50" s="101" t="s">
        <v>44</v>
      </c>
      <c r="D50" s="101"/>
      <c r="E50" s="101"/>
      <c r="F50" s="101"/>
      <c r="G50" s="101"/>
      <c r="H50" s="108"/>
      <c r="I50" s="5">
        <f>I51+I67+I85+I103</f>
        <v>12378000</v>
      </c>
      <c r="J50" s="5">
        <f>J51+J67+J85+J103</f>
        <v>8290381.8000000007</v>
      </c>
      <c r="K50" s="5">
        <f t="shared" si="2"/>
        <v>-4087618.1999999993</v>
      </c>
      <c r="L50" s="7">
        <f t="shared" si="1"/>
        <v>-0.33023252544837611</v>
      </c>
    </row>
    <row r="51" spans="1:13">
      <c r="A51" s="19">
        <v>44</v>
      </c>
      <c r="B51" s="94">
        <v>47</v>
      </c>
      <c r="C51" s="101"/>
      <c r="D51" s="101" t="s">
        <v>45</v>
      </c>
      <c r="E51" s="101"/>
      <c r="F51" s="101"/>
      <c r="G51" s="101"/>
      <c r="H51" s="108"/>
      <c r="I51" s="5">
        <f>I52+I62+I65+I66+M51</f>
        <v>428000</v>
      </c>
      <c r="J51" s="5">
        <f>J52+J62+J65+J66</f>
        <v>270782.09999999998</v>
      </c>
      <c r="K51" s="5">
        <f t="shared" si="2"/>
        <v>-157217.90000000002</v>
      </c>
      <c r="L51" s="7">
        <f t="shared" si="1"/>
        <v>-0.36733154205607482</v>
      </c>
      <c r="M51" s="109">
        <v>0</v>
      </c>
    </row>
    <row r="52" spans="1:13">
      <c r="A52" s="19">
        <v>45</v>
      </c>
      <c r="B52" s="94">
        <v>48</v>
      </c>
      <c r="C52" s="101"/>
      <c r="D52" s="101"/>
      <c r="E52" s="110" t="s">
        <v>46</v>
      </c>
      <c r="G52" s="101"/>
      <c r="H52" s="108"/>
      <c r="I52" s="6">
        <f>SUM(I53:I61)</f>
        <v>155000</v>
      </c>
      <c r="J52" s="6">
        <f>SUM(J53:J61)</f>
        <v>148980.1</v>
      </c>
      <c r="K52" s="6">
        <f t="shared" si="2"/>
        <v>-6019.8999999999942</v>
      </c>
      <c r="L52" s="7">
        <f t="shared" si="1"/>
        <v>-3.8838064516128992E-2</v>
      </c>
    </row>
    <row r="53" spans="1:13">
      <c r="A53" s="19">
        <v>46</v>
      </c>
      <c r="B53" s="94">
        <v>49</v>
      </c>
      <c r="C53" s="101"/>
      <c r="D53" s="101"/>
      <c r="E53" s="101"/>
      <c r="F53" s="110" t="s">
        <v>47</v>
      </c>
      <c r="G53" s="116"/>
      <c r="H53" s="111"/>
      <c r="I53" s="10">
        <f>'[1]3_GenCol2'!D11</f>
        <v>5000</v>
      </c>
      <c r="J53" s="10">
        <f>'[1]3_GenCol2'!D73</f>
        <v>1050</v>
      </c>
      <c r="K53" s="10">
        <f t="shared" si="2"/>
        <v>-3950</v>
      </c>
      <c r="L53" s="7">
        <f t="shared" si="1"/>
        <v>-0.79</v>
      </c>
    </row>
    <row r="54" spans="1:13">
      <c r="A54" s="19">
        <v>47</v>
      </c>
      <c r="B54" s="94">
        <v>50</v>
      </c>
      <c r="C54" s="101"/>
      <c r="D54" s="101"/>
      <c r="E54" s="101"/>
      <c r="F54" s="110" t="s">
        <v>48</v>
      </c>
      <c r="G54" s="116"/>
      <c r="H54" s="111"/>
      <c r="I54" s="10">
        <f>'[1]3_GenCol2'!E11</f>
        <v>0</v>
      </c>
      <c r="J54" s="10">
        <f>'[1]3_GenCol2'!E73</f>
        <v>0</v>
      </c>
      <c r="K54" s="10">
        <f t="shared" si="2"/>
        <v>0</v>
      </c>
      <c r="L54" s="7" t="e">
        <f t="shared" si="1"/>
        <v>#DIV/0!</v>
      </c>
    </row>
    <row r="55" spans="1:13">
      <c r="A55" s="19">
        <v>48</v>
      </c>
      <c r="B55" s="94">
        <v>51</v>
      </c>
      <c r="C55" s="101"/>
      <c r="D55" s="101"/>
      <c r="E55" s="101"/>
      <c r="F55" s="110" t="s">
        <v>49</v>
      </c>
      <c r="G55" s="116"/>
      <c r="H55" s="111"/>
      <c r="I55" s="10">
        <f>'[1]3_GenCol2'!F11</f>
        <v>0</v>
      </c>
      <c r="J55" s="10">
        <f>'[1]3_GenCol2'!F73</f>
        <v>0</v>
      </c>
      <c r="K55" s="10">
        <f t="shared" si="2"/>
        <v>0</v>
      </c>
      <c r="L55" s="7" t="e">
        <f t="shared" si="1"/>
        <v>#DIV/0!</v>
      </c>
    </row>
    <row r="56" spans="1:13">
      <c r="A56" s="19">
        <v>49</v>
      </c>
      <c r="B56" s="94">
        <v>52</v>
      </c>
      <c r="C56" s="110"/>
      <c r="D56" s="110"/>
      <c r="E56" s="110"/>
      <c r="F56" s="117" t="s">
        <v>50</v>
      </c>
      <c r="G56" s="116"/>
      <c r="H56" s="111"/>
      <c r="I56" s="10">
        <f>'[1]3_GenCol2'!G11</f>
        <v>0</v>
      </c>
      <c r="J56" s="10">
        <f>'[1]3_GenCol2'!G73</f>
        <v>0</v>
      </c>
      <c r="K56" s="10">
        <f t="shared" si="2"/>
        <v>0</v>
      </c>
      <c r="L56" s="7" t="e">
        <f t="shared" si="1"/>
        <v>#DIV/0!</v>
      </c>
    </row>
    <row r="57" spans="1:13">
      <c r="A57" s="19">
        <v>50</v>
      </c>
      <c r="B57" s="94">
        <v>53</v>
      </c>
      <c r="C57" s="110"/>
      <c r="D57" s="110"/>
      <c r="E57" s="110"/>
      <c r="F57" s="117" t="s">
        <v>51</v>
      </c>
      <c r="G57" s="116"/>
      <c r="H57" s="111"/>
      <c r="I57" s="10">
        <f>'[1]3_GenCol2'!H11</f>
        <v>150000</v>
      </c>
      <c r="J57" s="10">
        <f>'[1]3_GenCol2'!H73</f>
        <v>75100.100000000006</v>
      </c>
      <c r="K57" s="10">
        <f t="shared" si="2"/>
        <v>-74899.899999999994</v>
      </c>
      <c r="L57" s="7">
        <f t="shared" si="1"/>
        <v>-0.49933266666666665</v>
      </c>
    </row>
    <row r="58" spans="1:13">
      <c r="A58" s="19">
        <v>51</v>
      </c>
      <c r="B58" s="94">
        <v>54</v>
      </c>
      <c r="C58" s="110"/>
      <c r="D58" s="110"/>
      <c r="E58" s="110"/>
      <c r="F58" s="117" t="s">
        <v>52</v>
      </c>
      <c r="G58" s="116"/>
      <c r="H58" s="111"/>
      <c r="I58" s="10">
        <f>'[1]3_GenCol2'!I11</f>
        <v>0</v>
      </c>
      <c r="J58" s="10">
        <f>'[1]3_GenCol2'!I73</f>
        <v>72830</v>
      </c>
      <c r="K58" s="10">
        <f t="shared" si="2"/>
        <v>72830</v>
      </c>
      <c r="L58" s="7" t="e">
        <f t="shared" si="1"/>
        <v>#DIV/0!</v>
      </c>
    </row>
    <row r="59" spans="1:13">
      <c r="A59" s="19">
        <v>52</v>
      </c>
      <c r="B59" s="94">
        <v>55</v>
      </c>
      <c r="C59" s="110"/>
      <c r="D59" s="110"/>
      <c r="E59" s="110"/>
      <c r="F59" s="117" t="s">
        <v>53</v>
      </c>
      <c r="G59" s="116"/>
      <c r="H59" s="111"/>
      <c r="I59" s="10">
        <f>'[1]3_GenCol2'!J11</f>
        <v>0</v>
      </c>
      <c r="J59" s="10">
        <f>'[1]3_GenCol2'!J73</f>
        <v>0</v>
      </c>
      <c r="K59" s="10">
        <f t="shared" si="2"/>
        <v>0</v>
      </c>
      <c r="L59" s="7" t="e">
        <f t="shared" si="1"/>
        <v>#DIV/0!</v>
      </c>
    </row>
    <row r="60" spans="1:13">
      <c r="A60" s="19">
        <v>53</v>
      </c>
      <c r="B60" s="94">
        <v>56</v>
      </c>
      <c r="C60" s="110"/>
      <c r="D60" s="110"/>
      <c r="E60" s="110"/>
      <c r="F60" s="117" t="s">
        <v>54</v>
      </c>
      <c r="G60" s="116"/>
      <c r="H60" s="111"/>
      <c r="I60" s="10">
        <f>'[1]3_GenCol2'!K11</f>
        <v>0</v>
      </c>
      <c r="J60" s="10">
        <f>'[1]3_GenCol2'!K73</f>
        <v>0</v>
      </c>
      <c r="K60" s="10">
        <f t="shared" si="2"/>
        <v>0</v>
      </c>
      <c r="L60" s="7" t="e">
        <f t="shared" si="1"/>
        <v>#DIV/0!</v>
      </c>
    </row>
    <row r="61" spans="1:13">
      <c r="A61" s="19">
        <v>54</v>
      </c>
      <c r="B61" s="94">
        <v>57</v>
      </c>
      <c r="C61" s="110"/>
      <c r="D61" s="110"/>
      <c r="E61" s="110"/>
      <c r="F61" s="115" t="s">
        <v>55</v>
      </c>
      <c r="H61" s="111"/>
      <c r="I61" s="10">
        <f>'[1]3_GenCol2'!L11</f>
        <v>0</v>
      </c>
      <c r="J61" s="10">
        <f>'[1]3_GenCol2'!L73</f>
        <v>0</v>
      </c>
      <c r="K61" s="10">
        <f t="shared" si="2"/>
        <v>0</v>
      </c>
      <c r="L61" s="7" t="e">
        <f t="shared" si="1"/>
        <v>#DIV/0!</v>
      </c>
    </row>
    <row r="62" spans="1:13">
      <c r="A62" s="19">
        <v>55</v>
      </c>
      <c r="B62" s="94">
        <v>58</v>
      </c>
      <c r="C62" s="101"/>
      <c r="D62" s="101"/>
      <c r="E62" s="117" t="s">
        <v>56</v>
      </c>
      <c r="G62" s="117"/>
      <c r="H62" s="108"/>
      <c r="I62" s="8">
        <f>I63+I64</f>
        <v>263000</v>
      </c>
      <c r="J62" s="8">
        <f>J63+J64</f>
        <v>119804</v>
      </c>
      <c r="K62" s="6">
        <f t="shared" si="2"/>
        <v>-143196</v>
      </c>
      <c r="L62" s="7">
        <f t="shared" si="1"/>
        <v>-0.54447148288973379</v>
      </c>
    </row>
    <row r="63" spans="1:13">
      <c r="A63" s="19">
        <v>56</v>
      </c>
      <c r="B63" s="94">
        <v>59</v>
      </c>
      <c r="C63" s="101"/>
      <c r="D63" s="101"/>
      <c r="E63" s="101"/>
      <c r="F63" s="117" t="s">
        <v>57</v>
      </c>
      <c r="G63" s="114"/>
      <c r="H63" s="111"/>
      <c r="I63" s="10">
        <f>'[1]3_GenCol2'!N11</f>
        <v>13000</v>
      </c>
      <c r="J63" s="10">
        <f>'[1]3_GenCol2'!N73</f>
        <v>2304</v>
      </c>
      <c r="K63" s="10">
        <f t="shared" si="2"/>
        <v>-10696</v>
      </c>
      <c r="L63" s="7">
        <f t="shared" si="1"/>
        <v>-0.82276923076923081</v>
      </c>
    </row>
    <row r="64" spans="1:13">
      <c r="A64" s="19">
        <v>57</v>
      </c>
      <c r="B64" s="94">
        <v>60</v>
      </c>
      <c r="C64" s="101"/>
      <c r="D64" s="101"/>
      <c r="E64" s="101"/>
      <c r="F64" s="117" t="s">
        <v>58</v>
      </c>
      <c r="H64" s="111"/>
      <c r="I64" s="10">
        <f>'[1]3_GenCol2'!M11</f>
        <v>250000</v>
      </c>
      <c r="J64" s="10">
        <f>'[1]3_GenCol2'!M73</f>
        <v>117500</v>
      </c>
      <c r="K64" s="10">
        <f t="shared" si="2"/>
        <v>-132500</v>
      </c>
      <c r="L64" s="7">
        <f t="shared" si="1"/>
        <v>-0.53</v>
      </c>
    </row>
    <row r="65" spans="1:13">
      <c r="A65" s="19">
        <v>58</v>
      </c>
      <c r="B65" s="94">
        <v>61</v>
      </c>
      <c r="C65" s="110"/>
      <c r="D65" s="110"/>
      <c r="E65" s="117" t="s">
        <v>59</v>
      </c>
      <c r="F65" s="114"/>
      <c r="G65" s="117"/>
      <c r="H65" s="108"/>
      <c r="I65" s="6">
        <f>'[1]3_GenCol2'!O11</f>
        <v>10000</v>
      </c>
      <c r="J65" s="6">
        <f>'[1]3_GenCol2'!O73</f>
        <v>1998</v>
      </c>
      <c r="K65" s="6">
        <f t="shared" si="2"/>
        <v>-8002</v>
      </c>
      <c r="L65" s="7">
        <f t="shared" si="1"/>
        <v>-0.80020000000000002</v>
      </c>
    </row>
    <row r="66" spans="1:13">
      <c r="A66" s="19">
        <v>59</v>
      </c>
      <c r="B66" s="94">
        <v>62</v>
      </c>
      <c r="C66" s="110"/>
      <c r="D66" s="110"/>
      <c r="E66" s="110" t="s">
        <v>60</v>
      </c>
      <c r="G66" s="110"/>
      <c r="H66" s="108"/>
      <c r="I66" s="6">
        <f>'[1]3_GenCol2'!P11</f>
        <v>0</v>
      </c>
      <c r="J66" s="6">
        <f>'[1]3_GenCol2'!P73</f>
        <v>0</v>
      </c>
      <c r="K66" s="6">
        <f t="shared" si="2"/>
        <v>0</v>
      </c>
      <c r="L66" s="7" t="e">
        <f t="shared" si="1"/>
        <v>#DIV/0!</v>
      </c>
    </row>
    <row r="67" spans="1:13">
      <c r="A67" s="19">
        <v>60</v>
      </c>
      <c r="B67" s="94">
        <v>63</v>
      </c>
      <c r="C67" s="101"/>
      <c r="D67" s="101" t="s">
        <v>61</v>
      </c>
      <c r="E67" s="101"/>
      <c r="F67" s="101"/>
      <c r="G67" s="101"/>
      <c r="H67" s="108"/>
      <c r="I67" s="9">
        <f>SUM(I78:I84)+I68+I73+M67</f>
        <v>1900000</v>
      </c>
      <c r="J67" s="9">
        <f>SUM(J78:J84)+J68+J73</f>
        <v>1249550.8</v>
      </c>
      <c r="K67" s="6">
        <f t="shared" si="2"/>
        <v>-650449.19999999995</v>
      </c>
      <c r="L67" s="7">
        <f t="shared" si="1"/>
        <v>-0.3423416842105263</v>
      </c>
      <c r="M67" s="109">
        <v>0</v>
      </c>
    </row>
    <row r="68" spans="1:13">
      <c r="A68" s="19">
        <v>61</v>
      </c>
      <c r="B68" s="94">
        <v>64</v>
      </c>
      <c r="C68" s="101"/>
      <c r="D68" s="101"/>
      <c r="E68" s="110" t="s">
        <v>62</v>
      </c>
      <c r="G68" s="101"/>
      <c r="H68" s="108"/>
      <c r="I68" s="8">
        <f>SUM(I69:I72)</f>
        <v>100000</v>
      </c>
      <c r="J68" s="8">
        <f>SUM(J69:J72)</f>
        <v>115350</v>
      </c>
      <c r="K68" s="6">
        <f t="shared" si="2"/>
        <v>15350</v>
      </c>
      <c r="L68" s="7">
        <f t="shared" si="1"/>
        <v>0.1535</v>
      </c>
    </row>
    <row r="69" spans="1:13">
      <c r="A69" s="19">
        <v>62</v>
      </c>
      <c r="B69" s="94">
        <v>65</v>
      </c>
      <c r="C69" s="101"/>
      <c r="D69" s="101"/>
      <c r="E69" s="101"/>
      <c r="F69" s="110" t="s">
        <v>63</v>
      </c>
      <c r="G69" s="114"/>
      <c r="H69" s="111"/>
      <c r="I69" s="10">
        <f>'[1]3_GenCol2'!Q11</f>
        <v>100000</v>
      </c>
      <c r="J69" s="10">
        <f>'[1]3_GenCol2'!Q73</f>
        <v>49350</v>
      </c>
      <c r="K69" s="10">
        <f t="shared" si="2"/>
        <v>-50650</v>
      </c>
      <c r="L69" s="7">
        <f t="shared" si="1"/>
        <v>-0.50649999999999995</v>
      </c>
    </row>
    <row r="70" spans="1:13">
      <c r="A70" s="19">
        <v>63</v>
      </c>
      <c r="B70" s="94">
        <v>66</v>
      </c>
      <c r="C70" s="101"/>
      <c r="D70" s="101"/>
      <c r="E70" s="101"/>
      <c r="F70" s="110" t="s">
        <v>64</v>
      </c>
      <c r="G70" s="114"/>
      <c r="H70" s="111"/>
      <c r="I70" s="10">
        <f>'[1]3_GenCol2'!R11</f>
        <v>0</v>
      </c>
      <c r="J70" s="10">
        <f>'[1]3_GenCol2'!R73</f>
        <v>66000</v>
      </c>
      <c r="K70" s="10">
        <f t="shared" si="2"/>
        <v>66000</v>
      </c>
      <c r="L70" s="7" t="e">
        <f t="shared" si="1"/>
        <v>#DIV/0!</v>
      </c>
    </row>
    <row r="71" spans="1:13">
      <c r="A71" s="19">
        <v>64</v>
      </c>
      <c r="B71" s="94">
        <v>67</v>
      </c>
      <c r="C71" s="101"/>
      <c r="D71" s="101"/>
      <c r="E71" s="101"/>
      <c r="F71" s="110" t="s">
        <v>65</v>
      </c>
      <c r="G71" s="114"/>
      <c r="H71" s="111"/>
      <c r="I71" s="10">
        <f>'[1]3_GenCol2'!S11</f>
        <v>0</v>
      </c>
      <c r="J71" s="10">
        <f>'[1]3_GenCol2'!S73</f>
        <v>0</v>
      </c>
      <c r="K71" s="10">
        <f t="shared" si="2"/>
        <v>0</v>
      </c>
      <c r="L71" s="7" t="e">
        <f t="shared" si="1"/>
        <v>#DIV/0!</v>
      </c>
    </row>
    <row r="72" spans="1:13">
      <c r="A72" s="19">
        <v>65</v>
      </c>
      <c r="B72" s="94">
        <v>68</v>
      </c>
      <c r="C72" s="101"/>
      <c r="D72" s="101"/>
      <c r="E72" s="101"/>
      <c r="F72" s="110" t="s">
        <v>66</v>
      </c>
      <c r="G72" s="114"/>
      <c r="H72" s="111"/>
      <c r="I72" s="10">
        <f>'[1]3_GenCol2'!T11</f>
        <v>0</v>
      </c>
      <c r="J72" s="10">
        <f>'[1]3_GenCol2'!T73</f>
        <v>0</v>
      </c>
      <c r="K72" s="10">
        <f t="shared" si="2"/>
        <v>0</v>
      </c>
      <c r="L72" s="7" t="e">
        <f t="shared" si="1"/>
        <v>#DIV/0!</v>
      </c>
    </row>
    <row r="73" spans="1:13">
      <c r="A73" s="19">
        <v>66</v>
      </c>
      <c r="B73" s="94">
        <v>69</v>
      </c>
      <c r="C73" s="101"/>
      <c r="D73" s="101"/>
      <c r="E73" s="117" t="s">
        <v>67</v>
      </c>
      <c r="F73" s="114"/>
      <c r="G73" s="117"/>
      <c r="H73" s="108"/>
      <c r="I73" s="6">
        <f>SUM(I74:I77)</f>
        <v>1800000</v>
      </c>
      <c r="J73" s="6">
        <f>SUM(J74:J77)</f>
        <v>1134200.8</v>
      </c>
      <c r="K73" s="10">
        <f t="shared" si="2"/>
        <v>-665799.19999999995</v>
      </c>
      <c r="L73" s="7">
        <f t="shared" ref="L73:L110" si="3">K73/I73</f>
        <v>-0.36988844444444441</v>
      </c>
    </row>
    <row r="74" spans="1:13">
      <c r="A74" s="19">
        <v>67</v>
      </c>
      <c r="B74" s="94">
        <v>70</v>
      </c>
      <c r="C74" s="110"/>
      <c r="D74" s="110"/>
      <c r="E74" s="110"/>
      <c r="F74" s="110" t="s">
        <v>68</v>
      </c>
      <c r="G74" s="114"/>
      <c r="H74" s="108"/>
      <c r="I74" s="10">
        <f>'[1]3_GenCol2'!U11</f>
        <v>0</v>
      </c>
      <c r="J74" s="10">
        <f>'[1]3_GenCol2'!U73</f>
        <v>0</v>
      </c>
      <c r="K74" s="10">
        <f t="shared" si="2"/>
        <v>0</v>
      </c>
      <c r="L74" s="7" t="e">
        <f t="shared" si="3"/>
        <v>#DIV/0!</v>
      </c>
    </row>
    <row r="75" spans="1:13">
      <c r="A75" s="19">
        <v>68</v>
      </c>
      <c r="B75" s="94">
        <v>71</v>
      </c>
      <c r="C75" s="110"/>
      <c r="D75" s="110"/>
      <c r="E75" s="110"/>
      <c r="F75" s="110" t="s">
        <v>69</v>
      </c>
      <c r="G75" s="114"/>
      <c r="H75" s="108"/>
      <c r="I75" s="10">
        <f>'[1]3_GenCol2'!V11</f>
        <v>0</v>
      </c>
      <c r="J75" s="10">
        <f>'[1]3_GenCol2'!V73</f>
        <v>0</v>
      </c>
      <c r="K75" s="10">
        <f t="shared" si="2"/>
        <v>0</v>
      </c>
      <c r="L75" s="7" t="e">
        <f t="shared" si="3"/>
        <v>#DIV/0!</v>
      </c>
    </row>
    <row r="76" spans="1:13">
      <c r="A76" s="19">
        <v>69</v>
      </c>
      <c r="B76" s="94">
        <v>72</v>
      </c>
      <c r="C76" s="110"/>
      <c r="D76" s="110"/>
      <c r="E76" s="110"/>
      <c r="F76" s="110" t="s">
        <v>70</v>
      </c>
      <c r="G76" s="114"/>
      <c r="H76" s="108"/>
      <c r="I76" s="10">
        <f>'[1]3_GenCol2'!W11</f>
        <v>0</v>
      </c>
      <c r="J76" s="10">
        <f>'[1]3_GenCol2'!W73</f>
        <v>0</v>
      </c>
      <c r="K76" s="10">
        <f t="shared" si="2"/>
        <v>0</v>
      </c>
      <c r="L76" s="7" t="e">
        <f t="shared" si="3"/>
        <v>#DIV/0!</v>
      </c>
    </row>
    <row r="77" spans="1:13">
      <c r="A77" s="19">
        <v>70</v>
      </c>
      <c r="B77" s="94">
        <v>73</v>
      </c>
      <c r="C77" s="110"/>
      <c r="D77" s="110"/>
      <c r="E77" s="110"/>
      <c r="F77" s="117" t="s">
        <v>71</v>
      </c>
      <c r="G77" s="114"/>
      <c r="H77" s="108"/>
      <c r="I77" s="10">
        <f>'[1]3_GenCol2'!X11</f>
        <v>1800000</v>
      </c>
      <c r="J77" s="10">
        <f>'[1]3_GenCol2'!X73</f>
        <v>1134200.8</v>
      </c>
      <c r="K77" s="10">
        <f t="shared" si="2"/>
        <v>-665799.19999999995</v>
      </c>
      <c r="L77" s="7">
        <f t="shared" si="3"/>
        <v>-0.36988844444444441</v>
      </c>
    </row>
    <row r="78" spans="1:13">
      <c r="A78" s="19">
        <v>71</v>
      </c>
      <c r="B78" s="94">
        <v>74</v>
      </c>
      <c r="C78" s="110"/>
      <c r="D78" s="110"/>
      <c r="E78" s="110" t="s">
        <v>72</v>
      </c>
      <c r="F78" s="114"/>
      <c r="G78" s="110"/>
      <c r="H78" s="108"/>
      <c r="I78" s="6">
        <f>'[1]3_GenCol2'!AE11</f>
        <v>0</v>
      </c>
      <c r="J78" s="6">
        <f>'[1]3_GenCol2'!AE73</f>
        <v>0</v>
      </c>
      <c r="K78" s="6">
        <f t="shared" si="2"/>
        <v>0</v>
      </c>
      <c r="L78" s="7" t="e">
        <f t="shared" si="3"/>
        <v>#DIV/0!</v>
      </c>
    </row>
    <row r="79" spans="1:13">
      <c r="A79" s="19">
        <v>72</v>
      </c>
      <c r="B79" s="94">
        <v>75</v>
      </c>
      <c r="C79" s="110"/>
      <c r="D79" s="110"/>
      <c r="E79" s="110" t="s">
        <v>73</v>
      </c>
      <c r="F79" s="114"/>
      <c r="G79" s="110"/>
      <c r="H79" s="108"/>
      <c r="I79" s="6">
        <f>'[1]3_GenCol2'!Y11</f>
        <v>0</v>
      </c>
      <c r="J79" s="6">
        <f>'[1]3_GenCol2'!Y73</f>
        <v>0</v>
      </c>
      <c r="K79" s="6">
        <f t="shared" si="2"/>
        <v>0</v>
      </c>
      <c r="L79" s="7" t="e">
        <f t="shared" si="3"/>
        <v>#DIV/0!</v>
      </c>
    </row>
    <row r="80" spans="1:13">
      <c r="A80" s="19">
        <v>73</v>
      </c>
      <c r="B80" s="94">
        <v>76</v>
      </c>
      <c r="C80" s="110"/>
      <c r="D80" s="110"/>
      <c r="E80" s="110" t="s">
        <v>74</v>
      </c>
      <c r="F80" s="114"/>
      <c r="G80" s="110"/>
      <c r="H80" s="108"/>
      <c r="I80" s="6">
        <f>'[1]3_GenCol2'!Z11</f>
        <v>0</v>
      </c>
      <c r="J80" s="6">
        <f>'[1]3_GenCol2'!Z73</f>
        <v>0</v>
      </c>
      <c r="K80" s="6">
        <f t="shared" si="2"/>
        <v>0</v>
      </c>
      <c r="L80" s="7" t="e">
        <f t="shared" si="3"/>
        <v>#DIV/0!</v>
      </c>
    </row>
    <row r="81" spans="1:13">
      <c r="A81" s="19">
        <v>74</v>
      </c>
      <c r="B81" s="94">
        <v>77</v>
      </c>
      <c r="C81" s="110"/>
      <c r="D81" s="110"/>
      <c r="E81" s="110" t="s">
        <v>75</v>
      </c>
      <c r="F81" s="114"/>
      <c r="G81" s="110"/>
      <c r="H81" s="108"/>
      <c r="I81" s="6">
        <f>'[1]3_GenCol2'!AA11</f>
        <v>0</v>
      </c>
      <c r="J81" s="6">
        <f>'[1]3_GenCol2'!AA73</f>
        <v>0</v>
      </c>
      <c r="K81" s="6">
        <f t="shared" si="2"/>
        <v>0</v>
      </c>
      <c r="L81" s="7" t="e">
        <f t="shared" si="3"/>
        <v>#DIV/0!</v>
      </c>
    </row>
    <row r="82" spans="1:13">
      <c r="A82" s="19">
        <v>75</v>
      </c>
      <c r="B82" s="94">
        <v>78</v>
      </c>
      <c r="C82" s="110"/>
      <c r="D82" s="110"/>
      <c r="E82" s="110" t="s">
        <v>76</v>
      </c>
      <c r="F82" s="114"/>
      <c r="G82" s="110"/>
      <c r="H82" s="108"/>
      <c r="I82" s="6">
        <f>'[1]3_GenCol2'!AB11</f>
        <v>0</v>
      </c>
      <c r="J82" s="6">
        <f>'[1]3_GenCol2'!AB73</f>
        <v>0</v>
      </c>
      <c r="K82" s="6">
        <f t="shared" si="2"/>
        <v>0</v>
      </c>
      <c r="L82" s="7" t="e">
        <f t="shared" si="3"/>
        <v>#DIV/0!</v>
      </c>
    </row>
    <row r="83" spans="1:13">
      <c r="A83" s="19">
        <v>76</v>
      </c>
      <c r="B83" s="94">
        <v>79</v>
      </c>
      <c r="C83" s="110"/>
      <c r="D83" s="110"/>
      <c r="E83" s="117" t="s">
        <v>77</v>
      </c>
      <c r="F83" s="114"/>
      <c r="G83" s="117"/>
      <c r="H83" s="108"/>
      <c r="I83" s="6">
        <f>'[1]3_GenCol2'!AC11</f>
        <v>0</v>
      </c>
      <c r="J83" s="6">
        <f>'[1]3_GenCol2'!AC73</f>
        <v>0</v>
      </c>
      <c r="K83" s="6">
        <f t="shared" si="2"/>
        <v>0</v>
      </c>
      <c r="L83" s="7" t="e">
        <f t="shared" si="3"/>
        <v>#DIV/0!</v>
      </c>
    </row>
    <row r="84" spans="1:13">
      <c r="A84" s="19">
        <v>77</v>
      </c>
      <c r="B84" s="94">
        <v>80</v>
      </c>
      <c r="C84" s="110"/>
      <c r="D84" s="110"/>
      <c r="E84" s="110" t="s">
        <v>78</v>
      </c>
      <c r="F84" s="114"/>
      <c r="G84" s="110"/>
      <c r="H84" s="111"/>
      <c r="I84" s="6">
        <f>'[1]3_GenCol2'!AD11</f>
        <v>0</v>
      </c>
      <c r="J84" s="6">
        <f>'[1]3_GenCol2'!AD73</f>
        <v>0</v>
      </c>
      <c r="K84" s="6">
        <f t="shared" si="2"/>
        <v>0</v>
      </c>
      <c r="L84" s="7" t="e">
        <f t="shared" si="3"/>
        <v>#DIV/0!</v>
      </c>
    </row>
    <row r="85" spans="1:13">
      <c r="A85" s="19">
        <v>78</v>
      </c>
      <c r="B85" s="94">
        <v>81</v>
      </c>
      <c r="C85" s="101"/>
      <c r="D85" s="101" t="s">
        <v>79</v>
      </c>
      <c r="E85" s="101"/>
      <c r="F85" s="101"/>
      <c r="G85" s="101"/>
      <c r="H85" s="108"/>
      <c r="I85" s="9">
        <f>I86</f>
        <v>10050000</v>
      </c>
      <c r="J85" s="9">
        <f>J86</f>
        <v>6770048.9000000004</v>
      </c>
      <c r="K85" s="6">
        <f t="shared" si="2"/>
        <v>-3279951.0999999996</v>
      </c>
      <c r="L85" s="7">
        <f t="shared" si="3"/>
        <v>-0.32636329353233828</v>
      </c>
    </row>
    <row r="86" spans="1:13">
      <c r="A86" s="19">
        <v>79</v>
      </c>
      <c r="B86" s="94">
        <v>82</v>
      </c>
      <c r="C86" s="101"/>
      <c r="D86" s="101"/>
      <c r="E86" s="110" t="s">
        <v>80</v>
      </c>
      <c r="G86" s="110"/>
      <c r="H86" s="108"/>
      <c r="I86" s="8">
        <f>SUM(I87:I102)+M86</f>
        <v>10050000</v>
      </c>
      <c r="J86" s="8">
        <f>SUM(J87:J102)</f>
        <v>6770048.9000000004</v>
      </c>
      <c r="K86" s="6">
        <f t="shared" si="2"/>
        <v>-3279951.0999999996</v>
      </c>
      <c r="L86" s="7">
        <f t="shared" si="3"/>
        <v>-0.32636329353233828</v>
      </c>
      <c r="M86" s="109">
        <v>0</v>
      </c>
    </row>
    <row r="87" spans="1:13">
      <c r="A87" s="19">
        <v>80</v>
      </c>
      <c r="B87" s="94">
        <v>83</v>
      </c>
      <c r="C87" s="101"/>
      <c r="D87" s="101"/>
      <c r="E87" s="101"/>
      <c r="F87" s="110" t="s">
        <v>81</v>
      </c>
      <c r="G87" s="114"/>
      <c r="H87" s="111"/>
      <c r="I87" s="10">
        <f>'[1]3_GenCol2'!AF11</f>
        <v>0</v>
      </c>
      <c r="J87" s="10">
        <f>'[1]3_GenCol2'!AF73</f>
        <v>0</v>
      </c>
      <c r="K87" s="10">
        <f t="shared" si="2"/>
        <v>0</v>
      </c>
      <c r="L87" s="7" t="e">
        <f t="shared" si="3"/>
        <v>#DIV/0!</v>
      </c>
    </row>
    <row r="88" spans="1:13">
      <c r="A88" s="19">
        <v>81</v>
      </c>
      <c r="B88" s="94">
        <v>84</v>
      </c>
      <c r="C88" s="101"/>
      <c r="D88" s="101"/>
      <c r="E88" s="101"/>
      <c r="F88" s="117" t="s">
        <v>82</v>
      </c>
      <c r="G88" s="114"/>
      <c r="H88" s="111"/>
      <c r="I88" s="10">
        <f>'[1]3_GenCol2'!AG11</f>
        <v>0</v>
      </c>
      <c r="J88" s="10">
        <f>'[1]3_GenCol2'!AG73</f>
        <v>0</v>
      </c>
      <c r="K88" s="10">
        <f t="shared" si="2"/>
        <v>0</v>
      </c>
      <c r="L88" s="7" t="e">
        <f t="shared" si="3"/>
        <v>#DIV/0!</v>
      </c>
    </row>
    <row r="89" spans="1:13">
      <c r="A89" s="19">
        <v>82</v>
      </c>
      <c r="B89" s="94">
        <v>85</v>
      </c>
      <c r="C89" s="110"/>
      <c r="D89" s="110"/>
      <c r="E89" s="110"/>
      <c r="F89" s="110" t="s">
        <v>83</v>
      </c>
      <c r="G89" s="114"/>
      <c r="H89" s="111"/>
      <c r="I89" s="10">
        <f>'[1]3_GenCol2'!AH11</f>
        <v>0</v>
      </c>
      <c r="J89" s="10">
        <f>'[1]3_GenCol2'!AH73</f>
        <v>0</v>
      </c>
      <c r="K89" s="10">
        <f t="shared" si="2"/>
        <v>0</v>
      </c>
      <c r="L89" s="7" t="e">
        <f t="shared" si="3"/>
        <v>#DIV/0!</v>
      </c>
    </row>
    <row r="90" spans="1:13">
      <c r="A90" s="19">
        <v>83</v>
      </c>
      <c r="B90" s="94">
        <v>86</v>
      </c>
      <c r="C90" s="110"/>
      <c r="D90" s="110"/>
      <c r="E90" s="110"/>
      <c r="F90" s="110" t="s">
        <v>84</v>
      </c>
      <c r="G90" s="114"/>
      <c r="H90" s="111"/>
      <c r="I90" s="10">
        <f>'[1]3_GenCol2'!AI11</f>
        <v>0</v>
      </c>
      <c r="J90" s="10">
        <f>'[1]3_GenCol2'!AI73</f>
        <v>0</v>
      </c>
      <c r="K90" s="10">
        <f t="shared" si="2"/>
        <v>0</v>
      </c>
      <c r="L90" s="7" t="e">
        <f t="shared" si="3"/>
        <v>#DIV/0!</v>
      </c>
    </row>
    <row r="91" spans="1:13">
      <c r="A91" s="19">
        <v>84</v>
      </c>
      <c r="B91" s="94">
        <v>87</v>
      </c>
      <c r="C91" s="110"/>
      <c r="D91" s="110"/>
      <c r="E91" s="110"/>
      <c r="F91" s="110" t="s">
        <v>85</v>
      </c>
      <c r="G91" s="114"/>
      <c r="H91" s="111"/>
      <c r="I91" s="10">
        <f>'[1]3_GenCol2'!AJ11</f>
        <v>520000</v>
      </c>
      <c r="J91" s="10">
        <f>'[1]3_GenCol2'!AJ73</f>
        <v>1231200</v>
      </c>
      <c r="K91" s="10">
        <f t="shared" ref="K91:K110" si="4">J91-I91</f>
        <v>711200</v>
      </c>
      <c r="L91" s="7">
        <f t="shared" si="3"/>
        <v>1.3676923076923078</v>
      </c>
    </row>
    <row r="92" spans="1:13">
      <c r="A92" s="19">
        <v>85</v>
      </c>
      <c r="B92" s="94">
        <v>88</v>
      </c>
      <c r="C92" s="110"/>
      <c r="D92" s="110"/>
      <c r="E92" s="110"/>
      <c r="F92" s="110" t="s">
        <v>86</v>
      </c>
      <c r="G92" s="114"/>
      <c r="H92" s="111"/>
      <c r="I92" s="10">
        <f>'[1]3_GenCol2'!AK11</f>
        <v>0</v>
      </c>
      <c r="J92" s="10">
        <f>'[1]3_GenCol2'!AK73</f>
        <v>0</v>
      </c>
      <c r="K92" s="10">
        <f t="shared" si="4"/>
        <v>0</v>
      </c>
      <c r="L92" s="7" t="e">
        <f t="shared" si="3"/>
        <v>#DIV/0!</v>
      </c>
    </row>
    <row r="93" spans="1:13">
      <c r="A93" s="19">
        <v>86</v>
      </c>
      <c r="B93" s="94">
        <v>89</v>
      </c>
      <c r="C93" s="110"/>
      <c r="D93" s="110"/>
      <c r="E93" s="110"/>
      <c r="F93" s="110" t="s">
        <v>87</v>
      </c>
      <c r="G93" s="114"/>
      <c r="H93" s="111"/>
      <c r="I93" s="10">
        <f>'[1]3_GenCol2'!AL11</f>
        <v>0</v>
      </c>
      <c r="J93" s="10">
        <f>'[1]3_GenCol2'!AL73</f>
        <v>0</v>
      </c>
      <c r="K93" s="10">
        <f t="shared" si="4"/>
        <v>0</v>
      </c>
      <c r="L93" s="7" t="e">
        <f t="shared" si="3"/>
        <v>#DIV/0!</v>
      </c>
    </row>
    <row r="94" spans="1:13">
      <c r="A94" s="19">
        <v>87</v>
      </c>
      <c r="B94" s="94">
        <v>90</v>
      </c>
      <c r="C94" s="110"/>
      <c r="D94" s="110"/>
      <c r="E94" s="110"/>
      <c r="F94" s="110" t="s">
        <v>88</v>
      </c>
      <c r="G94" s="114"/>
      <c r="H94" s="111"/>
      <c r="I94" s="10">
        <f>'[1]3_GenCol2'!AM11</f>
        <v>1750000</v>
      </c>
      <c r="J94" s="10">
        <f>'[1]3_GenCol2'!AM73</f>
        <v>469385.9</v>
      </c>
      <c r="K94" s="10">
        <f t="shared" si="4"/>
        <v>-1280614.1000000001</v>
      </c>
      <c r="L94" s="7">
        <f t="shared" si="3"/>
        <v>-0.73177948571428575</v>
      </c>
    </row>
    <row r="95" spans="1:13">
      <c r="A95" s="19">
        <v>88</v>
      </c>
      <c r="B95" s="94">
        <v>91</v>
      </c>
      <c r="C95" s="110"/>
      <c r="D95" s="110"/>
      <c r="E95" s="110"/>
      <c r="F95" s="110" t="s">
        <v>89</v>
      </c>
      <c r="G95" s="114"/>
      <c r="H95" s="111"/>
      <c r="I95" s="10">
        <f>'[1]3_GenCol2'!AN11</f>
        <v>80000</v>
      </c>
      <c r="J95" s="10">
        <f>'[1]3_GenCol2'!AN73</f>
        <v>14138</v>
      </c>
      <c r="K95" s="10">
        <f t="shared" si="4"/>
        <v>-65862</v>
      </c>
      <c r="L95" s="7">
        <f t="shared" si="3"/>
        <v>-0.82327499999999998</v>
      </c>
    </row>
    <row r="96" spans="1:13">
      <c r="A96" s="19">
        <v>89</v>
      </c>
      <c r="B96" s="94">
        <v>92</v>
      </c>
      <c r="C96" s="110"/>
      <c r="D96" s="110"/>
      <c r="E96" s="110"/>
      <c r="F96" s="110" t="s">
        <v>90</v>
      </c>
      <c r="G96" s="114"/>
      <c r="H96" s="111"/>
      <c r="I96" s="10">
        <f>'[1]3_GenCol2'!AO11</f>
        <v>0</v>
      </c>
      <c r="J96" s="10">
        <f>'[1]3_GenCol2'!AO73</f>
        <v>0</v>
      </c>
      <c r="K96" s="10">
        <f t="shared" si="4"/>
        <v>0</v>
      </c>
      <c r="L96" s="7" t="e">
        <f t="shared" si="3"/>
        <v>#DIV/0!</v>
      </c>
    </row>
    <row r="97" spans="1:13">
      <c r="A97" s="19">
        <v>90</v>
      </c>
      <c r="B97" s="94">
        <v>93</v>
      </c>
      <c r="C97" s="110"/>
      <c r="D97" s="110"/>
      <c r="E97" s="110"/>
      <c r="F97" s="110" t="s">
        <v>91</v>
      </c>
      <c r="G97" s="114"/>
      <c r="H97" s="111"/>
      <c r="I97" s="10">
        <f>'[1]3_GenCol2'!AP11</f>
        <v>0</v>
      </c>
      <c r="J97" s="10">
        <f>'[1]3_GenCol2'!AP73</f>
        <v>0</v>
      </c>
      <c r="K97" s="10">
        <f t="shared" si="4"/>
        <v>0</v>
      </c>
      <c r="L97" s="7" t="e">
        <f t="shared" si="3"/>
        <v>#DIV/0!</v>
      </c>
    </row>
    <row r="98" spans="1:13">
      <c r="A98" s="19">
        <v>91</v>
      </c>
      <c r="B98" s="94">
        <v>94</v>
      </c>
      <c r="C98" s="110"/>
      <c r="D98" s="110"/>
      <c r="E98" s="110"/>
      <c r="F98" s="110" t="s">
        <v>92</v>
      </c>
      <c r="G98" s="114"/>
      <c r="H98" s="111"/>
      <c r="I98" s="10">
        <f>'[1]3_GenCol2'!AQ11</f>
        <v>0</v>
      </c>
      <c r="J98" s="10">
        <f>'[1]3_GenCol2'!AQ73</f>
        <v>0</v>
      </c>
      <c r="K98" s="10">
        <f t="shared" si="4"/>
        <v>0</v>
      </c>
      <c r="L98" s="7" t="e">
        <f t="shared" si="3"/>
        <v>#DIV/0!</v>
      </c>
    </row>
    <row r="99" spans="1:13">
      <c r="A99" s="19">
        <v>92</v>
      </c>
      <c r="B99" s="94">
        <v>95</v>
      </c>
      <c r="C99" s="110"/>
      <c r="D99" s="110"/>
      <c r="E99" s="110"/>
      <c r="F99" s="110" t="s">
        <v>93</v>
      </c>
      <c r="G99" s="114"/>
      <c r="H99" s="111"/>
      <c r="I99" s="10">
        <f>'[1]3_GenCol2'!AR11</f>
        <v>7000000</v>
      </c>
      <c r="J99" s="10">
        <f>'[1]3_GenCol2'!AR73</f>
        <v>0</v>
      </c>
      <c r="K99" s="10">
        <f t="shared" si="4"/>
        <v>-7000000</v>
      </c>
      <c r="L99" s="7">
        <f t="shared" si="3"/>
        <v>-1</v>
      </c>
    </row>
    <row r="100" spans="1:13">
      <c r="A100" s="19">
        <v>93</v>
      </c>
      <c r="B100" s="94">
        <v>96</v>
      </c>
      <c r="C100" s="110"/>
      <c r="D100" s="110"/>
      <c r="E100" s="110"/>
      <c r="F100" s="110" t="s">
        <v>94</v>
      </c>
      <c r="G100" s="114"/>
      <c r="H100" s="111"/>
      <c r="I100" s="10">
        <f>'[1]3_GenCol2'!AS11</f>
        <v>0</v>
      </c>
      <c r="J100" s="10">
        <f>'[1]3_GenCol2'!AS73</f>
        <v>0</v>
      </c>
      <c r="K100" s="10">
        <f t="shared" si="4"/>
        <v>0</v>
      </c>
      <c r="L100" s="7" t="e">
        <f t="shared" si="3"/>
        <v>#DIV/0!</v>
      </c>
    </row>
    <row r="101" spans="1:13">
      <c r="A101" s="19">
        <v>94</v>
      </c>
      <c r="B101" s="94">
        <v>97</v>
      </c>
      <c r="C101" s="110"/>
      <c r="D101" s="110"/>
      <c r="E101" s="110"/>
      <c r="F101" s="110" t="s">
        <v>95</v>
      </c>
      <c r="G101" s="114"/>
      <c r="H101" s="111"/>
      <c r="I101" s="10">
        <f>'[1]3_GenCol2'!AT11</f>
        <v>700000</v>
      </c>
      <c r="J101" s="10">
        <f>'[1]3_GenCol2'!AT73</f>
        <v>5055325</v>
      </c>
      <c r="K101" s="10">
        <f t="shared" si="4"/>
        <v>4355325</v>
      </c>
      <c r="L101" s="7">
        <f t="shared" si="3"/>
        <v>6.2218928571428576</v>
      </c>
    </row>
    <row r="102" spans="1:13">
      <c r="A102" s="19">
        <v>95</v>
      </c>
      <c r="B102" s="94">
        <v>98</v>
      </c>
      <c r="C102" s="110"/>
      <c r="D102" s="110"/>
      <c r="E102" s="110"/>
      <c r="F102" s="110" t="s">
        <v>96</v>
      </c>
      <c r="H102" s="111"/>
      <c r="I102" s="10">
        <f>'[1]3_GenCol2'!AU11</f>
        <v>0</v>
      </c>
      <c r="J102" s="10">
        <f>'[1]3_GenCol2'!AU73</f>
        <v>0</v>
      </c>
      <c r="K102" s="10">
        <f t="shared" si="4"/>
        <v>0</v>
      </c>
      <c r="L102" s="7" t="e">
        <f t="shared" si="3"/>
        <v>#DIV/0!</v>
      </c>
    </row>
    <row r="103" spans="1:13">
      <c r="A103" s="19">
        <v>96</v>
      </c>
      <c r="B103" s="94">
        <v>99</v>
      </c>
      <c r="C103" s="101"/>
      <c r="D103" s="101" t="s">
        <v>97</v>
      </c>
      <c r="E103" s="101"/>
      <c r="F103" s="101"/>
      <c r="G103" s="101"/>
      <c r="H103" s="113"/>
      <c r="I103" s="5">
        <f>SUM(I104:I106)+M103</f>
        <v>0</v>
      </c>
      <c r="J103" s="5">
        <f>SUM(J104:J106)</f>
        <v>0</v>
      </c>
      <c r="K103" s="5">
        <f t="shared" si="4"/>
        <v>0</v>
      </c>
      <c r="L103" s="7" t="e">
        <f t="shared" si="3"/>
        <v>#DIV/0!</v>
      </c>
      <c r="M103" s="109">
        <v>0</v>
      </c>
    </row>
    <row r="104" spans="1:13">
      <c r="A104" s="19">
        <v>97</v>
      </c>
      <c r="B104" s="94">
        <v>100</v>
      </c>
      <c r="C104" s="110"/>
      <c r="D104" s="110"/>
      <c r="E104" s="110" t="s">
        <v>98</v>
      </c>
      <c r="F104" s="118"/>
      <c r="G104" s="110"/>
      <c r="H104" s="108"/>
      <c r="I104" s="6">
        <f>'[1]3_GenCol2'!AV11</f>
        <v>0</v>
      </c>
      <c r="J104" s="6">
        <f>'[1]3_GenCol2'!AV73</f>
        <v>0</v>
      </c>
      <c r="K104" s="6">
        <f t="shared" si="4"/>
        <v>0</v>
      </c>
      <c r="L104" s="7" t="e">
        <f t="shared" si="3"/>
        <v>#DIV/0!</v>
      </c>
    </row>
    <row r="105" spans="1:13">
      <c r="A105" s="19">
        <v>98</v>
      </c>
      <c r="B105" s="94">
        <v>101</v>
      </c>
      <c r="C105" s="110"/>
      <c r="D105" s="110"/>
      <c r="E105" s="110" t="s">
        <v>99</v>
      </c>
      <c r="F105" s="118"/>
      <c r="G105" s="110"/>
      <c r="H105" s="108"/>
      <c r="I105" s="6">
        <f>'[1]3_GenCol2'!AW11</f>
        <v>0</v>
      </c>
      <c r="J105" s="6">
        <f>'[1]3_GenCol2'!AW73</f>
        <v>0</v>
      </c>
      <c r="K105" s="6">
        <f t="shared" si="4"/>
        <v>0</v>
      </c>
      <c r="L105" s="7" t="e">
        <f t="shared" si="3"/>
        <v>#DIV/0!</v>
      </c>
    </row>
    <row r="106" spans="1:13">
      <c r="A106" s="19">
        <v>99</v>
      </c>
      <c r="B106" s="94">
        <v>102</v>
      </c>
      <c r="C106" s="110"/>
      <c r="D106" s="110"/>
      <c r="E106" s="110" t="s">
        <v>100</v>
      </c>
      <c r="F106" s="118"/>
      <c r="G106" s="110"/>
      <c r="H106" s="108"/>
      <c r="I106" s="119">
        <f>SUM(I107:I109)</f>
        <v>0</v>
      </c>
      <c r="J106" s="119">
        <f>SUM(J107:J109)</f>
        <v>0</v>
      </c>
      <c r="K106" s="6">
        <f t="shared" si="4"/>
        <v>0</v>
      </c>
      <c r="L106" s="7" t="e">
        <f t="shared" si="3"/>
        <v>#DIV/0!</v>
      </c>
      <c r="M106" s="109"/>
    </row>
    <row r="107" spans="1:13">
      <c r="A107" s="19">
        <v>100</v>
      </c>
      <c r="B107" s="94">
        <v>103</v>
      </c>
      <c r="C107" s="110"/>
      <c r="D107" s="110"/>
      <c r="E107" s="110"/>
      <c r="F107" s="110" t="s">
        <v>101</v>
      </c>
      <c r="G107" s="116"/>
      <c r="H107" s="117"/>
      <c r="I107" s="10">
        <f>'[1]3_GenCol2'!AX11</f>
        <v>0</v>
      </c>
      <c r="J107" s="10">
        <f>'[1]3_GenCol2'!AX73</f>
        <v>0</v>
      </c>
      <c r="K107" s="10">
        <f t="shared" si="4"/>
        <v>0</v>
      </c>
      <c r="L107" s="7" t="e">
        <f t="shared" si="3"/>
        <v>#DIV/0!</v>
      </c>
    </row>
    <row r="108" spans="1:13">
      <c r="A108" s="19">
        <v>101</v>
      </c>
      <c r="B108" s="94">
        <v>104</v>
      </c>
      <c r="C108" s="110"/>
      <c r="D108" s="110"/>
      <c r="E108" s="110"/>
      <c r="F108" s="110" t="s">
        <v>102</v>
      </c>
      <c r="G108" s="116"/>
      <c r="H108" s="117"/>
      <c r="I108" s="10">
        <f>'[1]3_GenCol2'!AY11</f>
        <v>0</v>
      </c>
      <c r="J108" s="10">
        <f>'[1]3_GenCol2'!AY73</f>
        <v>0</v>
      </c>
      <c r="K108" s="10">
        <f t="shared" si="4"/>
        <v>0</v>
      </c>
      <c r="L108" s="7" t="e">
        <f t="shared" si="3"/>
        <v>#DIV/0!</v>
      </c>
    </row>
    <row r="109" spans="1:13">
      <c r="A109" s="19">
        <v>102</v>
      </c>
      <c r="B109" s="94">
        <v>105</v>
      </c>
      <c r="C109" s="110"/>
      <c r="D109" s="110"/>
      <c r="E109" s="110"/>
      <c r="F109" s="115" t="s">
        <v>103</v>
      </c>
      <c r="H109" s="117"/>
      <c r="I109" s="10">
        <f>'[1]3_GenCol2'!AZ11</f>
        <v>0</v>
      </c>
      <c r="J109" s="10">
        <f>'[1]3_GenCol2'!AZ73</f>
        <v>0</v>
      </c>
      <c r="K109" s="10">
        <f t="shared" si="4"/>
        <v>0</v>
      </c>
      <c r="L109" s="7" t="e">
        <f t="shared" si="3"/>
        <v>#DIV/0!</v>
      </c>
    </row>
    <row r="110" spans="1:13">
      <c r="A110" s="19">
        <v>103</v>
      </c>
      <c r="B110" s="94">
        <v>106</v>
      </c>
      <c r="C110" s="113" t="s">
        <v>104</v>
      </c>
      <c r="D110" s="117"/>
      <c r="E110" s="117"/>
      <c r="F110" s="117"/>
      <c r="G110" s="117"/>
      <c r="H110" s="111"/>
      <c r="I110" s="5">
        <f>I50+I9</f>
        <v>15078000</v>
      </c>
      <c r="J110" s="5">
        <f>J50+J9</f>
        <v>9699940.1800000016</v>
      </c>
      <c r="K110" s="5">
        <f t="shared" si="4"/>
        <v>-5378059.8199999984</v>
      </c>
      <c r="L110" s="7">
        <f t="shared" si="3"/>
        <v>-0.35668257195914566</v>
      </c>
    </row>
    <row r="111" spans="1:13">
      <c r="A111" s="19">
        <v>104</v>
      </c>
      <c r="B111" s="94">
        <v>107</v>
      </c>
      <c r="C111" s="120" t="s">
        <v>105</v>
      </c>
      <c r="D111" s="120"/>
      <c r="E111" s="120"/>
      <c r="F111" s="120"/>
      <c r="G111" s="120"/>
      <c r="H111" s="113"/>
      <c r="I111" s="11"/>
      <c r="J111" s="1"/>
      <c r="K111" s="1"/>
      <c r="L111" s="12"/>
    </row>
    <row r="112" spans="1:13">
      <c r="A112" s="19">
        <v>105</v>
      </c>
      <c r="B112" s="94">
        <v>108</v>
      </c>
      <c r="C112" s="120"/>
      <c r="D112" s="120" t="s">
        <v>106</v>
      </c>
      <c r="E112" s="120"/>
      <c r="F112" s="120"/>
      <c r="G112" s="120"/>
      <c r="H112" s="113"/>
      <c r="I112" s="5">
        <f>I113+I116</f>
        <v>50028460</v>
      </c>
      <c r="J112" s="5">
        <f>J113+J116</f>
        <v>27590624</v>
      </c>
      <c r="K112" s="6">
        <f t="shared" ref="K112:K146" si="5">J112-I112</f>
        <v>-22437836</v>
      </c>
      <c r="L112" s="7">
        <f t="shared" ref="L112:L146" si="6">K112/I112</f>
        <v>-0.44850143298434531</v>
      </c>
    </row>
    <row r="113" spans="1:13">
      <c r="A113" s="19">
        <v>106</v>
      </c>
      <c r="B113" s="94">
        <v>109</v>
      </c>
      <c r="C113" s="110"/>
      <c r="D113" s="110"/>
      <c r="E113" s="110" t="s">
        <v>107</v>
      </c>
      <c r="G113" s="110"/>
      <c r="H113" s="108"/>
      <c r="I113" s="6">
        <f>I114+I115+M113</f>
        <v>50028460</v>
      </c>
      <c r="J113" s="6">
        <f>J114+J115</f>
        <v>27590624</v>
      </c>
      <c r="K113" s="6">
        <f t="shared" si="5"/>
        <v>-22437836</v>
      </c>
      <c r="L113" s="7">
        <f t="shared" si="6"/>
        <v>-0.44850143298434531</v>
      </c>
      <c r="M113" s="109">
        <v>0</v>
      </c>
    </row>
    <row r="114" spans="1:13">
      <c r="A114" s="19">
        <v>107</v>
      </c>
      <c r="B114" s="94">
        <v>110</v>
      </c>
      <c r="C114" s="110"/>
      <c r="D114" s="110"/>
      <c r="E114" s="110"/>
      <c r="F114" s="117" t="s">
        <v>14</v>
      </c>
      <c r="G114" s="114"/>
      <c r="H114" s="111"/>
      <c r="I114" s="10">
        <f>'[1]3_GenCol2'!BA11</f>
        <v>50028460</v>
      </c>
      <c r="J114" s="10">
        <f>'[1]3_GenCol2'!BA73</f>
        <v>27590624</v>
      </c>
      <c r="K114" s="10">
        <f t="shared" si="5"/>
        <v>-22437836</v>
      </c>
      <c r="L114" s="7">
        <f t="shared" si="6"/>
        <v>-0.44850143298434531</v>
      </c>
    </row>
    <row r="115" spans="1:13">
      <c r="A115" s="19">
        <v>108</v>
      </c>
      <c r="B115" s="94">
        <v>111</v>
      </c>
      <c r="C115" s="121"/>
      <c r="D115" s="122"/>
      <c r="E115" s="122"/>
      <c r="F115" s="111" t="s">
        <v>108</v>
      </c>
      <c r="H115" s="123"/>
      <c r="I115" s="10">
        <f>'[1]3_GenCol2'!BB11</f>
        <v>0</v>
      </c>
      <c r="J115" s="10">
        <f>'[1]3_GenCol2'!BB73</f>
        <v>0</v>
      </c>
      <c r="K115" s="10">
        <f t="shared" si="5"/>
        <v>0</v>
      </c>
      <c r="L115" s="7" t="e">
        <f t="shared" si="6"/>
        <v>#DIV/0!</v>
      </c>
    </row>
    <row r="116" spans="1:13">
      <c r="A116" s="19">
        <v>109</v>
      </c>
      <c r="B116" s="94">
        <v>112</v>
      </c>
      <c r="C116" s="121"/>
      <c r="E116" s="124" t="s">
        <v>109</v>
      </c>
      <c r="F116" s="110"/>
      <c r="G116" s="121"/>
      <c r="H116" s="123"/>
      <c r="I116" s="5">
        <f>SUM(I117:I121)+M116</f>
        <v>0</v>
      </c>
      <c r="J116" s="5">
        <f>SUM(J117:J121)</f>
        <v>0</v>
      </c>
      <c r="K116" s="5">
        <f t="shared" si="5"/>
        <v>0</v>
      </c>
      <c r="L116" s="7" t="e">
        <f t="shared" si="6"/>
        <v>#DIV/0!</v>
      </c>
      <c r="M116" s="109">
        <v>0</v>
      </c>
    </row>
    <row r="117" spans="1:13">
      <c r="A117" s="19">
        <v>110</v>
      </c>
      <c r="B117" s="94">
        <v>113</v>
      </c>
      <c r="C117" s="121"/>
      <c r="D117" s="122"/>
      <c r="E117" s="122"/>
      <c r="F117" s="110" t="s">
        <v>110</v>
      </c>
      <c r="G117" s="121"/>
      <c r="H117" s="125"/>
      <c r="I117" s="6">
        <f>'[1]3_GenCol2'!BC11</f>
        <v>0</v>
      </c>
      <c r="J117" s="6">
        <f>'[1]3_GenCol2'!BC73</f>
        <v>0</v>
      </c>
      <c r="K117" s="6">
        <f t="shared" si="5"/>
        <v>0</v>
      </c>
      <c r="L117" s="7" t="e">
        <f t="shared" si="6"/>
        <v>#DIV/0!</v>
      </c>
    </row>
    <row r="118" spans="1:13">
      <c r="A118" s="19">
        <v>111</v>
      </c>
      <c r="B118" s="94">
        <v>114</v>
      </c>
      <c r="C118" s="121"/>
      <c r="D118" s="122"/>
      <c r="E118" s="122"/>
      <c r="F118" s="110" t="s">
        <v>111</v>
      </c>
      <c r="G118" s="121"/>
      <c r="H118" s="125"/>
      <c r="I118" s="6">
        <f>'[1]3_GenCol2'!BD11</f>
        <v>0</v>
      </c>
      <c r="J118" s="6">
        <f>'[1]3_GenCol2'!BD73</f>
        <v>0</v>
      </c>
      <c r="K118" s="6">
        <f t="shared" si="5"/>
        <v>0</v>
      </c>
      <c r="L118" s="7" t="e">
        <f t="shared" si="6"/>
        <v>#DIV/0!</v>
      </c>
    </row>
    <row r="119" spans="1:13">
      <c r="A119" s="19">
        <v>112</v>
      </c>
      <c r="B119" s="94">
        <v>115</v>
      </c>
      <c r="C119" s="121"/>
      <c r="D119" s="122"/>
      <c r="E119" s="122"/>
      <c r="F119" s="110" t="s">
        <v>112</v>
      </c>
      <c r="G119" s="121"/>
      <c r="H119" s="125"/>
      <c r="I119" s="6">
        <f>'[1]3_GenCol2'!BE11</f>
        <v>0</v>
      </c>
      <c r="J119" s="6">
        <f>'[1]3_GenCol2'!BE73</f>
        <v>0</v>
      </c>
      <c r="K119" s="6">
        <f t="shared" si="5"/>
        <v>0</v>
      </c>
      <c r="L119" s="7" t="e">
        <f t="shared" si="6"/>
        <v>#DIV/0!</v>
      </c>
    </row>
    <row r="120" spans="1:13">
      <c r="A120" s="19">
        <v>113</v>
      </c>
      <c r="B120" s="94">
        <v>116</v>
      </c>
      <c r="C120" s="121"/>
      <c r="D120" s="122"/>
      <c r="E120" s="122"/>
      <c r="F120" s="110" t="s">
        <v>113</v>
      </c>
      <c r="G120" s="121"/>
      <c r="H120" s="125"/>
      <c r="I120" s="6">
        <f>'[1]3_GenCol2'!BF11</f>
        <v>0</v>
      </c>
      <c r="J120" s="6">
        <f>'[1]3_GenCol2'!BF73</f>
        <v>0</v>
      </c>
      <c r="K120" s="6">
        <f t="shared" si="5"/>
        <v>0</v>
      </c>
      <c r="L120" s="7" t="e">
        <f t="shared" si="6"/>
        <v>#DIV/0!</v>
      </c>
    </row>
    <row r="121" spans="1:13">
      <c r="A121" s="19">
        <v>114</v>
      </c>
      <c r="B121" s="94">
        <v>117</v>
      </c>
      <c r="C121" s="121"/>
      <c r="D121" s="122"/>
      <c r="E121" s="122"/>
      <c r="F121" s="110" t="s">
        <v>114</v>
      </c>
      <c r="G121" s="121"/>
      <c r="H121" s="125"/>
      <c r="I121" s="6">
        <f>'[1]3_GenCol2'!BG11</f>
        <v>0</v>
      </c>
      <c r="J121" s="6">
        <f>'[1]3_GenCol2'!BG73</f>
        <v>0</v>
      </c>
      <c r="K121" s="6">
        <f t="shared" si="5"/>
        <v>0</v>
      </c>
      <c r="L121" s="7" t="e">
        <f t="shared" si="6"/>
        <v>#DIV/0!</v>
      </c>
    </row>
    <row r="122" spans="1:13">
      <c r="A122" s="19">
        <v>115</v>
      </c>
      <c r="B122" s="94">
        <v>118</v>
      </c>
      <c r="C122" s="114"/>
      <c r="D122" s="101" t="s">
        <v>115</v>
      </c>
      <c r="E122" s="126"/>
      <c r="F122" s="126"/>
      <c r="G122" s="126"/>
      <c r="H122" s="127"/>
      <c r="I122" s="5">
        <f>I123+I126+I129+M122</f>
        <v>0</v>
      </c>
      <c r="J122" s="5">
        <f>J123+J126+J129</f>
        <v>0</v>
      </c>
      <c r="K122" s="5">
        <f t="shared" si="5"/>
        <v>0</v>
      </c>
      <c r="L122" s="7" t="e">
        <f t="shared" si="6"/>
        <v>#DIV/0!</v>
      </c>
      <c r="M122" s="109">
        <v>0</v>
      </c>
    </row>
    <row r="123" spans="1:13">
      <c r="A123" s="19">
        <v>116</v>
      </c>
      <c r="B123" s="94">
        <v>119</v>
      </c>
      <c r="C123" s="128"/>
      <c r="D123" s="129"/>
      <c r="E123" s="129" t="s">
        <v>116</v>
      </c>
      <c r="G123" s="130"/>
      <c r="H123" s="108"/>
      <c r="I123" s="8">
        <f>I124+I125</f>
        <v>0</v>
      </c>
      <c r="J123" s="8">
        <f>J124+J125</f>
        <v>0</v>
      </c>
      <c r="K123" s="6">
        <f t="shared" si="5"/>
        <v>0</v>
      </c>
      <c r="L123" s="7" t="e">
        <f t="shared" si="6"/>
        <v>#DIV/0!</v>
      </c>
    </row>
    <row r="124" spans="1:13">
      <c r="A124" s="19">
        <v>117</v>
      </c>
      <c r="B124" s="94">
        <v>120</v>
      </c>
      <c r="C124" s="128"/>
      <c r="D124" s="129"/>
      <c r="E124" s="129"/>
      <c r="F124" s="128" t="s">
        <v>117</v>
      </c>
      <c r="G124" s="114"/>
      <c r="H124" s="111"/>
      <c r="I124" s="13">
        <f>'[1]3_GenCol2'!BI11</f>
        <v>0</v>
      </c>
      <c r="J124" s="13">
        <f>'[1]3_GenCol2'!BI73</f>
        <v>0</v>
      </c>
      <c r="K124" s="10">
        <f t="shared" si="5"/>
        <v>0</v>
      </c>
      <c r="L124" s="7" t="e">
        <f t="shared" si="6"/>
        <v>#DIV/0!</v>
      </c>
    </row>
    <row r="125" spans="1:13">
      <c r="A125" s="19">
        <v>118</v>
      </c>
      <c r="B125" s="94">
        <v>121</v>
      </c>
      <c r="C125" s="128"/>
      <c r="D125" s="129"/>
      <c r="E125" s="129"/>
      <c r="F125" s="128" t="s">
        <v>118</v>
      </c>
      <c r="H125" s="111"/>
      <c r="I125" s="13">
        <f>'[1]3_GenCol2'!BH11</f>
        <v>0</v>
      </c>
      <c r="J125" s="13">
        <f>'[1]3_GenCol2'!BH73</f>
        <v>0</v>
      </c>
      <c r="K125" s="10">
        <f t="shared" si="5"/>
        <v>0</v>
      </c>
      <c r="L125" s="7" t="e">
        <f t="shared" si="6"/>
        <v>#DIV/0!</v>
      </c>
    </row>
    <row r="126" spans="1:13">
      <c r="A126" s="19">
        <v>119</v>
      </c>
      <c r="B126" s="94">
        <v>122</v>
      </c>
      <c r="C126" s="128"/>
      <c r="D126" s="129"/>
      <c r="E126" s="129" t="s">
        <v>119</v>
      </c>
      <c r="F126" s="129"/>
      <c r="G126" s="131"/>
      <c r="H126" s="132"/>
      <c r="I126" s="8">
        <f>I127+I128</f>
        <v>0</v>
      </c>
      <c r="J126" s="8">
        <f>J127+J128</f>
        <v>0</v>
      </c>
      <c r="K126" s="6">
        <f t="shared" si="5"/>
        <v>0</v>
      </c>
      <c r="L126" s="7" t="e">
        <f t="shared" si="6"/>
        <v>#DIV/0!</v>
      </c>
    </row>
    <row r="127" spans="1:13">
      <c r="A127" s="19">
        <v>120</v>
      </c>
      <c r="B127" s="94">
        <v>123</v>
      </c>
      <c r="C127" s="128"/>
      <c r="D127" s="129"/>
      <c r="E127" s="129"/>
      <c r="F127" s="129" t="s">
        <v>120</v>
      </c>
      <c r="G127" s="131"/>
      <c r="H127" s="108"/>
      <c r="I127" s="13">
        <f>'[1]3_GenCol2'!BJ11</f>
        <v>0</v>
      </c>
      <c r="J127" s="13">
        <f>'[1]3_GenCol2'!BJ73</f>
        <v>0</v>
      </c>
      <c r="K127" s="10">
        <f t="shared" si="5"/>
        <v>0</v>
      </c>
      <c r="L127" s="7" t="e">
        <f t="shared" si="6"/>
        <v>#DIV/0!</v>
      </c>
    </row>
    <row r="128" spans="1:13">
      <c r="A128" s="19">
        <v>121</v>
      </c>
      <c r="B128" s="94">
        <v>124</v>
      </c>
      <c r="C128" s="128"/>
      <c r="D128" s="129"/>
      <c r="E128" s="129"/>
      <c r="F128" s="129" t="s">
        <v>121</v>
      </c>
      <c r="G128" s="131"/>
      <c r="H128" s="108"/>
      <c r="I128" s="13">
        <f>'[1]3_GenCol2'!BK11</f>
        <v>0</v>
      </c>
      <c r="J128" s="13">
        <f>'[1]3_GenCol2'!BK73</f>
        <v>0</v>
      </c>
      <c r="K128" s="10">
        <f t="shared" si="5"/>
        <v>0</v>
      </c>
      <c r="L128" s="7" t="e">
        <f t="shared" si="6"/>
        <v>#DIV/0!</v>
      </c>
    </row>
    <row r="129" spans="1:13">
      <c r="A129" s="19">
        <v>122</v>
      </c>
      <c r="B129" s="94">
        <v>125</v>
      </c>
      <c r="C129" s="128"/>
      <c r="D129" s="129"/>
      <c r="E129" s="129" t="s">
        <v>122</v>
      </c>
      <c r="F129" s="129"/>
      <c r="G129" s="131"/>
      <c r="H129" s="108"/>
      <c r="I129" s="8">
        <f>SUM(I130:I133)</f>
        <v>0</v>
      </c>
      <c r="J129" s="8">
        <f>SUM(J130:J133)</f>
        <v>0</v>
      </c>
      <c r="K129" s="6">
        <f t="shared" si="5"/>
        <v>0</v>
      </c>
      <c r="L129" s="7" t="e">
        <f t="shared" si="6"/>
        <v>#DIV/0!</v>
      </c>
    </row>
    <row r="130" spans="1:13">
      <c r="A130" s="19">
        <v>123</v>
      </c>
      <c r="B130" s="94">
        <v>126</v>
      </c>
      <c r="C130" s="110"/>
      <c r="D130" s="117"/>
      <c r="E130" s="117"/>
      <c r="F130" s="117" t="s">
        <v>123</v>
      </c>
      <c r="G130" s="133"/>
      <c r="H130" s="108"/>
      <c r="I130" s="10">
        <f>'[1]3_GenCol2'!BL11</f>
        <v>0</v>
      </c>
      <c r="J130" s="10">
        <f>'[1]3_GenCol2'!BL73</f>
        <v>0</v>
      </c>
      <c r="K130" s="10">
        <f t="shared" si="5"/>
        <v>0</v>
      </c>
      <c r="L130" s="7" t="e">
        <f t="shared" si="6"/>
        <v>#DIV/0!</v>
      </c>
    </row>
    <row r="131" spans="1:13">
      <c r="A131" s="19">
        <v>124</v>
      </c>
      <c r="B131" s="94">
        <v>127</v>
      </c>
      <c r="C131" s="110"/>
      <c r="D131" s="117"/>
      <c r="E131" s="117"/>
      <c r="F131" s="117" t="s">
        <v>124</v>
      </c>
      <c r="G131" s="110"/>
      <c r="H131" s="108"/>
      <c r="I131" s="10">
        <f>'[1]3_GenCol2'!BM11</f>
        <v>0</v>
      </c>
      <c r="J131" s="10">
        <f>'[1]3_GenCol2'!BM73</f>
        <v>0</v>
      </c>
      <c r="K131" s="10">
        <f t="shared" si="5"/>
        <v>0</v>
      </c>
      <c r="L131" s="7" t="e">
        <f t="shared" si="6"/>
        <v>#DIV/0!</v>
      </c>
    </row>
    <row r="132" spans="1:13">
      <c r="A132" s="19">
        <v>125</v>
      </c>
      <c r="B132" s="94">
        <v>128</v>
      </c>
      <c r="C132" s="110"/>
      <c r="D132" s="117"/>
      <c r="E132" s="117"/>
      <c r="F132" s="117" t="s">
        <v>125</v>
      </c>
      <c r="G132" s="110"/>
      <c r="H132" s="108"/>
      <c r="I132" s="10">
        <f>'[1]3_GenCol2'!BO11</f>
        <v>0</v>
      </c>
      <c r="J132" s="10">
        <f>'[1]3_GenCol2'!BO73</f>
        <v>0</v>
      </c>
      <c r="K132" s="10">
        <f t="shared" si="5"/>
        <v>0</v>
      </c>
      <c r="L132" s="7" t="e">
        <f t="shared" si="6"/>
        <v>#DIV/0!</v>
      </c>
    </row>
    <row r="133" spans="1:13">
      <c r="A133" s="19">
        <v>126</v>
      </c>
      <c r="B133" s="94">
        <v>129</v>
      </c>
      <c r="C133" s="110"/>
      <c r="D133" s="117"/>
      <c r="E133" s="117"/>
      <c r="F133" s="117" t="s">
        <v>126</v>
      </c>
      <c r="G133" s="110"/>
      <c r="H133" s="108"/>
      <c r="I133" s="10">
        <f>'[1]3_GenCol2'!BN11</f>
        <v>0</v>
      </c>
      <c r="J133" s="10">
        <f>'[1]3_GenCol2'!BN73</f>
        <v>0</v>
      </c>
      <c r="K133" s="10">
        <f t="shared" si="5"/>
        <v>0</v>
      </c>
      <c r="L133" s="7" t="e">
        <f t="shared" si="6"/>
        <v>#DIV/0!</v>
      </c>
    </row>
    <row r="134" spans="1:13">
      <c r="A134" s="19">
        <v>127</v>
      </c>
      <c r="B134" s="94">
        <v>130</v>
      </c>
      <c r="C134" s="114"/>
      <c r="D134" s="101" t="s">
        <v>127</v>
      </c>
      <c r="E134" s="128"/>
      <c r="F134" s="128"/>
      <c r="G134" s="128"/>
      <c r="H134" s="108"/>
      <c r="I134" s="5">
        <f>I135+I136+M134</f>
        <v>0</v>
      </c>
      <c r="J134" s="5">
        <f>J135+J136</f>
        <v>0</v>
      </c>
      <c r="K134" s="5">
        <f t="shared" si="5"/>
        <v>0</v>
      </c>
      <c r="L134" s="7" t="e">
        <f t="shared" si="6"/>
        <v>#DIV/0!</v>
      </c>
      <c r="M134" s="109">
        <v>0</v>
      </c>
    </row>
    <row r="135" spans="1:13">
      <c r="A135" s="19">
        <v>128</v>
      </c>
      <c r="B135" s="94">
        <v>131</v>
      </c>
      <c r="C135" s="128"/>
      <c r="D135" s="128"/>
      <c r="E135" s="128" t="s">
        <v>128</v>
      </c>
      <c r="F135" s="114"/>
      <c r="G135" s="128"/>
      <c r="H135" s="108"/>
      <c r="I135" s="6">
        <f>'[1]3_GenCol2'!BP11</f>
        <v>0</v>
      </c>
      <c r="J135" s="6">
        <f>'[1]3_GenCol2'!BP73</f>
        <v>0</v>
      </c>
      <c r="K135" s="6">
        <f t="shared" si="5"/>
        <v>0</v>
      </c>
      <c r="L135" s="7" t="e">
        <f t="shared" si="6"/>
        <v>#DIV/0!</v>
      </c>
    </row>
    <row r="136" spans="1:13">
      <c r="A136" s="19">
        <v>129</v>
      </c>
      <c r="B136" s="94">
        <v>132</v>
      </c>
      <c r="C136" s="110"/>
      <c r="D136" s="110"/>
      <c r="E136" s="128" t="s">
        <v>129</v>
      </c>
      <c r="F136" s="114"/>
      <c r="G136" s="128"/>
      <c r="H136" s="108"/>
      <c r="I136" s="6">
        <f>'[1]3_GenCol2'!BQ11</f>
        <v>0</v>
      </c>
      <c r="J136" s="6">
        <f>'[1]3_GenCol2'!BQ73</f>
        <v>0</v>
      </c>
      <c r="K136" s="6">
        <f t="shared" si="5"/>
        <v>0</v>
      </c>
      <c r="L136" s="7" t="e">
        <f t="shared" si="6"/>
        <v>#DIV/0!</v>
      </c>
    </row>
    <row r="137" spans="1:13">
      <c r="A137" s="19">
        <v>130</v>
      </c>
      <c r="B137" s="94">
        <v>133</v>
      </c>
      <c r="C137" s="116"/>
      <c r="D137" s="101" t="s">
        <v>130</v>
      </c>
      <c r="E137" s="110"/>
      <c r="F137" s="110"/>
      <c r="G137" s="110"/>
      <c r="H137" s="111"/>
      <c r="I137" s="5">
        <f>SUM(I138:I140)+M137</f>
        <v>0</v>
      </c>
      <c r="J137" s="5">
        <f>SUM(J138:J140)</f>
        <v>0</v>
      </c>
      <c r="K137" s="5">
        <f t="shared" si="5"/>
        <v>0</v>
      </c>
      <c r="L137" s="7" t="e">
        <f t="shared" si="6"/>
        <v>#DIV/0!</v>
      </c>
      <c r="M137" s="109">
        <v>0</v>
      </c>
    </row>
    <row r="138" spans="1:13">
      <c r="A138" s="19">
        <v>131</v>
      </c>
      <c r="B138" s="94">
        <v>134</v>
      </c>
      <c r="C138" s="134"/>
      <c r="D138" s="115"/>
      <c r="E138" s="117" t="s">
        <v>131</v>
      </c>
      <c r="F138" s="114"/>
      <c r="G138" s="135"/>
      <c r="H138" s="135"/>
      <c r="I138" s="6">
        <f>'[1]3_GenCol2'!BR11</f>
        <v>0</v>
      </c>
      <c r="J138" s="6">
        <f>'[1]3_GenCol2'!BR73</f>
        <v>0</v>
      </c>
      <c r="K138" s="6">
        <f t="shared" si="5"/>
        <v>0</v>
      </c>
      <c r="L138" s="7" t="e">
        <f t="shared" si="6"/>
        <v>#DIV/0!</v>
      </c>
    </row>
    <row r="139" spans="1:13">
      <c r="A139" s="19">
        <v>132</v>
      </c>
      <c r="B139" s="94">
        <v>135</v>
      </c>
      <c r="C139" s="134"/>
      <c r="D139" s="115"/>
      <c r="E139" s="136" t="s">
        <v>132</v>
      </c>
      <c r="F139" s="114"/>
      <c r="G139" s="135"/>
      <c r="H139" s="135"/>
      <c r="I139" s="6">
        <f>'[1]3_GenCol2'!BS11</f>
        <v>0</v>
      </c>
      <c r="J139" s="6">
        <f>'[1]3_GenCol2'!BS73</f>
        <v>0</v>
      </c>
      <c r="K139" s="6">
        <f t="shared" si="5"/>
        <v>0</v>
      </c>
      <c r="L139" s="7" t="e">
        <f t="shared" si="6"/>
        <v>#DIV/0!</v>
      </c>
    </row>
    <row r="140" spans="1:13">
      <c r="A140" s="19">
        <v>133</v>
      </c>
      <c r="B140" s="94">
        <v>136</v>
      </c>
      <c r="C140" s="134"/>
      <c r="D140" s="115"/>
      <c r="E140" s="117" t="s">
        <v>133</v>
      </c>
      <c r="F140" s="114"/>
      <c r="G140" s="135"/>
      <c r="H140" s="135"/>
      <c r="I140" s="6">
        <f>'[1]3_GenCol2'!BT11</f>
        <v>0</v>
      </c>
      <c r="J140" s="6">
        <f>'[1]3_GenCol2'!BT73</f>
        <v>0</v>
      </c>
      <c r="K140" s="6">
        <f t="shared" si="5"/>
        <v>0</v>
      </c>
      <c r="L140" s="7" t="e">
        <f t="shared" si="6"/>
        <v>#DIV/0!</v>
      </c>
    </row>
    <row r="141" spans="1:13">
      <c r="A141" s="19">
        <v>134</v>
      </c>
      <c r="B141" s="94">
        <v>137</v>
      </c>
      <c r="D141" s="134" t="s">
        <v>134</v>
      </c>
      <c r="E141" s="134"/>
      <c r="F141" s="134"/>
      <c r="G141" s="137"/>
      <c r="H141" s="138"/>
      <c r="I141" s="5">
        <f>SUM(I142:I144)+M141</f>
        <v>0</v>
      </c>
      <c r="J141" s="5">
        <f>SUM(J142:J144)</f>
        <v>0</v>
      </c>
      <c r="K141" s="5">
        <f t="shared" si="5"/>
        <v>0</v>
      </c>
      <c r="L141" s="7" t="e">
        <f t="shared" si="6"/>
        <v>#DIV/0!</v>
      </c>
      <c r="M141" s="109">
        <v>0</v>
      </c>
    </row>
    <row r="142" spans="1:13">
      <c r="A142" s="19">
        <v>135</v>
      </c>
      <c r="B142" s="94">
        <v>138</v>
      </c>
      <c r="C142" s="110"/>
      <c r="D142" s="110"/>
      <c r="E142" s="110" t="s">
        <v>135</v>
      </c>
      <c r="F142" s="114"/>
      <c r="G142" s="139"/>
      <c r="H142" s="140"/>
      <c r="I142" s="6">
        <f>'[1]3_GenCol2'!BU11</f>
        <v>0</v>
      </c>
      <c r="J142" s="6">
        <f>'[1]3_GenCol2'!BU73</f>
        <v>0</v>
      </c>
      <c r="K142" s="6">
        <f t="shared" si="5"/>
        <v>0</v>
      </c>
      <c r="L142" s="7" t="e">
        <f t="shared" si="6"/>
        <v>#DIV/0!</v>
      </c>
    </row>
    <row r="143" spans="1:13">
      <c r="A143" s="19">
        <v>136</v>
      </c>
      <c r="B143" s="94">
        <v>139</v>
      </c>
      <c r="C143" s="110"/>
      <c r="D143" s="110"/>
      <c r="E143" s="110" t="s">
        <v>136</v>
      </c>
      <c r="F143" s="114"/>
      <c r="G143" s="139"/>
      <c r="H143" s="140"/>
      <c r="I143" s="6">
        <f>'[1]3_GenCol2'!BV11</f>
        <v>0</v>
      </c>
      <c r="J143" s="6">
        <f>'[1]3_GenCol2'!BV73</f>
        <v>0</v>
      </c>
      <c r="K143" s="6">
        <f t="shared" si="5"/>
        <v>0</v>
      </c>
      <c r="L143" s="7" t="e">
        <f t="shared" si="6"/>
        <v>#DIV/0!</v>
      </c>
      <c r="M143" s="141"/>
    </row>
    <row r="144" spans="1:13">
      <c r="A144" s="19">
        <v>137</v>
      </c>
      <c r="B144" s="94">
        <v>140</v>
      </c>
      <c r="C144" s="110"/>
      <c r="D144" s="110"/>
      <c r="E144" s="110" t="s">
        <v>137</v>
      </c>
      <c r="F144" s="114"/>
      <c r="G144" s="139"/>
      <c r="H144" s="140"/>
      <c r="I144" s="6">
        <f>'[1]3_GenCol2'!BW11</f>
        <v>0</v>
      </c>
      <c r="J144" s="6">
        <f>'[1]3_GenCol2'!BW73</f>
        <v>0</v>
      </c>
      <c r="K144" s="6">
        <f t="shared" si="5"/>
        <v>0</v>
      </c>
      <c r="L144" s="7" t="e">
        <f t="shared" si="6"/>
        <v>#DIV/0!</v>
      </c>
    </row>
    <row r="145" spans="1:13">
      <c r="A145" s="19">
        <v>138</v>
      </c>
      <c r="B145" s="94">
        <v>141</v>
      </c>
      <c r="C145" s="113" t="s">
        <v>138</v>
      </c>
      <c r="D145" s="140"/>
      <c r="E145" s="140"/>
      <c r="F145" s="140"/>
      <c r="G145" s="140"/>
      <c r="H145" s="140"/>
      <c r="I145" s="5">
        <f>I112+I122+I134+I137+I141</f>
        <v>50028460</v>
      </c>
      <c r="J145" s="5">
        <f>J112+J122+J134+J137+J141</f>
        <v>27590624</v>
      </c>
      <c r="K145" s="5">
        <f t="shared" si="5"/>
        <v>-22437836</v>
      </c>
      <c r="L145" s="7">
        <f t="shared" si="6"/>
        <v>-0.44850143298434531</v>
      </c>
    </row>
    <row r="146" spans="1:13">
      <c r="A146" s="19">
        <v>139</v>
      </c>
      <c r="B146" s="94">
        <v>142</v>
      </c>
      <c r="C146" s="113" t="s">
        <v>139</v>
      </c>
      <c r="D146" s="101"/>
      <c r="E146" s="101"/>
      <c r="F146" s="101"/>
      <c r="G146" s="101"/>
      <c r="H146" s="113"/>
      <c r="I146" s="5">
        <f>I145+I110</f>
        <v>65106460</v>
      </c>
      <c r="J146" s="5">
        <f>J145+J110</f>
        <v>37290564.18</v>
      </c>
      <c r="K146" s="5">
        <f t="shared" si="5"/>
        <v>-27815895.82</v>
      </c>
      <c r="L146" s="7">
        <f t="shared" si="6"/>
        <v>-0.42723711011165405</v>
      </c>
      <c r="M146" s="112"/>
    </row>
    <row r="147" spans="1:13">
      <c r="A147" s="19">
        <v>140</v>
      </c>
      <c r="B147" s="94">
        <v>143</v>
      </c>
      <c r="C147" s="113" t="s">
        <v>140</v>
      </c>
      <c r="D147" s="101"/>
      <c r="E147" s="101"/>
      <c r="F147" s="101"/>
      <c r="G147" s="101"/>
      <c r="H147" s="113"/>
      <c r="I147" s="11"/>
      <c r="J147" s="1"/>
      <c r="K147" s="1"/>
      <c r="L147" s="12"/>
    </row>
    <row r="148" spans="1:13">
      <c r="A148" s="19">
        <v>141</v>
      </c>
      <c r="B148" s="94">
        <v>144</v>
      </c>
      <c r="C148" s="110"/>
      <c r="D148" s="101" t="s">
        <v>141</v>
      </c>
      <c r="E148" s="101"/>
      <c r="F148" s="101"/>
      <c r="G148" s="101"/>
      <c r="H148" s="108"/>
      <c r="I148" s="5">
        <f>I149+I150+I151+I152+M148</f>
        <v>1250000</v>
      </c>
      <c r="J148" s="5">
        <f>J149+J150+J151+J152</f>
        <v>922688.28500000003</v>
      </c>
      <c r="K148" s="5">
        <f t="shared" ref="K148:K168" si="7">J148-I148</f>
        <v>-327311.71499999997</v>
      </c>
      <c r="L148" s="7">
        <f t="shared" ref="L148:L168" si="8">K148/I148</f>
        <v>-0.26184937199999997</v>
      </c>
      <c r="M148" s="109">
        <v>0</v>
      </c>
    </row>
    <row r="149" spans="1:13">
      <c r="A149" s="19">
        <v>142</v>
      </c>
      <c r="B149" s="94">
        <v>145</v>
      </c>
      <c r="C149" s="110"/>
      <c r="D149" s="110"/>
      <c r="E149" s="110" t="s">
        <v>14</v>
      </c>
      <c r="F149" s="114"/>
      <c r="G149" s="110"/>
      <c r="H149" s="111"/>
      <c r="I149" s="8">
        <f>'[1]1_RPT'!K6</f>
        <v>1250000</v>
      </c>
      <c r="J149" s="6">
        <f>+'[1]8_QRPT'!M29-'[1]8_QRPT'!N29</f>
        <v>568401.28500000003</v>
      </c>
      <c r="K149" s="6">
        <f t="shared" si="7"/>
        <v>-681598.71499999997</v>
      </c>
      <c r="L149" s="7">
        <f t="shared" si="8"/>
        <v>-0.54527897199999997</v>
      </c>
    </row>
    <row r="150" spans="1:13">
      <c r="A150" s="19">
        <v>143</v>
      </c>
      <c r="B150" s="94">
        <v>146</v>
      </c>
      <c r="C150" s="110"/>
      <c r="D150" s="110"/>
      <c r="E150" s="110" t="s">
        <v>15</v>
      </c>
      <c r="F150" s="114"/>
      <c r="G150" s="110"/>
      <c r="H150" s="111"/>
      <c r="I150" s="8">
        <f>'[1]1_RPT'!M6</f>
        <v>0</v>
      </c>
      <c r="J150" s="6">
        <f>+'[1]8_QRPT'!P29</f>
        <v>3396.6849999999999</v>
      </c>
      <c r="K150" s="6">
        <f t="shared" si="7"/>
        <v>3396.6849999999999</v>
      </c>
      <c r="L150" s="7" t="e">
        <f t="shared" si="8"/>
        <v>#DIV/0!</v>
      </c>
    </row>
    <row r="151" spans="1:13">
      <c r="A151" s="19">
        <v>144</v>
      </c>
      <c r="B151" s="94">
        <v>147</v>
      </c>
      <c r="C151" s="110"/>
      <c r="D151" s="110"/>
      <c r="E151" s="110" t="s">
        <v>16</v>
      </c>
      <c r="F151" s="114"/>
      <c r="G151" s="110"/>
      <c r="H151" s="111"/>
      <c r="I151" s="8">
        <f>'[1]1_RPT'!L6</f>
        <v>0</v>
      </c>
      <c r="J151" s="6">
        <f>+'[1]8_QRPT'!O29</f>
        <v>258037.16499999998</v>
      </c>
      <c r="K151" s="6">
        <f t="shared" si="7"/>
        <v>258037.16499999998</v>
      </c>
      <c r="L151" s="7" t="e">
        <f t="shared" si="8"/>
        <v>#DIV/0!</v>
      </c>
    </row>
    <row r="152" spans="1:13">
      <c r="A152" s="19">
        <v>145</v>
      </c>
      <c r="B152" s="94">
        <v>148</v>
      </c>
      <c r="C152" s="110"/>
      <c r="D152" s="110"/>
      <c r="E152" s="110" t="s">
        <v>17</v>
      </c>
      <c r="G152" s="110"/>
      <c r="H152" s="111"/>
      <c r="I152" s="8">
        <f>'[1]1_RPT'!N6</f>
        <v>0</v>
      </c>
      <c r="J152" s="6">
        <f>+'[1]8_QRPT'!Q29</f>
        <v>92853.15</v>
      </c>
      <c r="K152" s="6">
        <f t="shared" si="7"/>
        <v>92853.15</v>
      </c>
      <c r="L152" s="7" t="e">
        <f t="shared" si="8"/>
        <v>#DIV/0!</v>
      </c>
    </row>
    <row r="153" spans="1:13">
      <c r="A153" s="19">
        <v>146</v>
      </c>
      <c r="B153" s="94">
        <v>149</v>
      </c>
      <c r="C153" s="110"/>
      <c r="D153" s="142" t="s">
        <v>142</v>
      </c>
      <c r="E153" s="110"/>
      <c r="F153" s="128"/>
      <c r="G153" s="110"/>
      <c r="H153" s="111"/>
      <c r="I153" s="14">
        <f>I154</f>
        <v>0</v>
      </c>
      <c r="J153" s="14">
        <f>J154</f>
        <v>0</v>
      </c>
      <c r="K153" s="5">
        <f t="shared" si="7"/>
        <v>0</v>
      </c>
      <c r="L153" s="7" t="e">
        <f t="shared" si="8"/>
        <v>#DIV/0!</v>
      </c>
    </row>
    <row r="154" spans="1:13">
      <c r="A154" s="19">
        <v>147</v>
      </c>
      <c r="B154" s="94">
        <v>150</v>
      </c>
      <c r="C154" s="110"/>
      <c r="D154" s="142"/>
      <c r="E154" s="110"/>
      <c r="F154" s="128" t="s">
        <v>143</v>
      </c>
      <c r="G154" s="110"/>
      <c r="H154" s="108"/>
      <c r="I154" s="8">
        <f>I155+I156</f>
        <v>0</v>
      </c>
      <c r="J154" s="8">
        <f>J155+J156</f>
        <v>0</v>
      </c>
      <c r="K154" s="6">
        <f t="shared" si="7"/>
        <v>0</v>
      </c>
      <c r="L154" s="7" t="e">
        <f t="shared" si="8"/>
        <v>#DIV/0!</v>
      </c>
    </row>
    <row r="155" spans="1:13">
      <c r="A155" s="19">
        <v>148</v>
      </c>
      <c r="B155" s="94">
        <v>151</v>
      </c>
      <c r="C155" s="110"/>
      <c r="D155" s="142"/>
      <c r="E155" s="110"/>
      <c r="F155" s="128"/>
      <c r="G155" s="128" t="s">
        <v>118</v>
      </c>
      <c r="H155" s="111"/>
      <c r="I155" s="13">
        <f>'[1]4_SEFGenCol'!G11</f>
        <v>0</v>
      </c>
      <c r="J155" s="13">
        <f>'[1]4_SEFGenCol'!G28</f>
        <v>0</v>
      </c>
      <c r="K155" s="10">
        <f t="shared" si="7"/>
        <v>0</v>
      </c>
      <c r="L155" s="7" t="e">
        <f t="shared" si="8"/>
        <v>#DIV/0!</v>
      </c>
    </row>
    <row r="156" spans="1:13">
      <c r="A156" s="19">
        <v>149</v>
      </c>
      <c r="B156" s="94">
        <v>152</v>
      </c>
      <c r="C156" s="110"/>
      <c r="D156" s="142"/>
      <c r="E156" s="110"/>
      <c r="F156" s="128"/>
      <c r="G156" s="128" t="s">
        <v>117</v>
      </c>
      <c r="H156" s="111"/>
      <c r="I156" s="13">
        <f>'[1]4_SEFGenCol'!F11</f>
        <v>0</v>
      </c>
      <c r="J156" s="13">
        <f>'[1]4_SEFGenCol'!F28</f>
        <v>0</v>
      </c>
      <c r="K156" s="10">
        <f t="shared" si="7"/>
        <v>0</v>
      </c>
      <c r="L156" s="7" t="e">
        <f t="shared" si="8"/>
        <v>#DIV/0!</v>
      </c>
    </row>
    <row r="157" spans="1:13">
      <c r="A157" s="19">
        <v>150</v>
      </c>
      <c r="B157" s="94">
        <v>153</v>
      </c>
      <c r="C157" s="110"/>
      <c r="D157" s="101" t="s">
        <v>144</v>
      </c>
      <c r="E157" s="110"/>
      <c r="F157" s="110"/>
      <c r="G157" s="110"/>
      <c r="H157" s="111"/>
      <c r="I157" s="5">
        <f>I158+I159</f>
        <v>0</v>
      </c>
      <c r="J157" s="5">
        <f>J158+J159</f>
        <v>0</v>
      </c>
      <c r="K157" s="5">
        <f t="shared" si="7"/>
        <v>0</v>
      </c>
      <c r="L157" s="7" t="e">
        <f t="shared" si="8"/>
        <v>#DIV/0!</v>
      </c>
    </row>
    <row r="158" spans="1:13">
      <c r="A158" s="19">
        <v>151</v>
      </c>
      <c r="B158" s="94">
        <v>154</v>
      </c>
      <c r="C158" s="110"/>
      <c r="D158" s="110"/>
      <c r="E158" s="110"/>
      <c r="F158" s="110" t="s">
        <v>98</v>
      </c>
      <c r="G158" s="110"/>
      <c r="H158" s="108"/>
      <c r="I158" s="6">
        <f>'[1]4_SEFGenCol'!D11</f>
        <v>0</v>
      </c>
      <c r="J158" s="6">
        <f>'[1]4_SEFGenCol'!D28</f>
        <v>0</v>
      </c>
      <c r="K158" s="6">
        <f t="shared" si="7"/>
        <v>0</v>
      </c>
      <c r="L158" s="7" t="e">
        <f t="shared" si="8"/>
        <v>#DIV/0!</v>
      </c>
    </row>
    <row r="159" spans="1:13">
      <c r="A159" s="19">
        <v>152</v>
      </c>
      <c r="B159" s="94">
        <v>155</v>
      </c>
      <c r="C159" s="110"/>
      <c r="D159" s="128"/>
      <c r="E159" s="128"/>
      <c r="F159" s="128" t="s">
        <v>145</v>
      </c>
      <c r="G159" s="128"/>
      <c r="H159" s="108"/>
      <c r="I159" s="6">
        <f>'[1]4_SEFGenCol'!E11</f>
        <v>0</v>
      </c>
      <c r="J159" s="6">
        <f>'[1]4_SEFGenCol'!E28</f>
        <v>0</v>
      </c>
      <c r="K159" s="6">
        <f t="shared" si="7"/>
        <v>0</v>
      </c>
      <c r="L159" s="7" t="e">
        <f t="shared" si="8"/>
        <v>#DIV/0!</v>
      </c>
    </row>
    <row r="160" spans="1:13">
      <c r="A160" s="19">
        <v>153</v>
      </c>
      <c r="B160" s="94">
        <v>156</v>
      </c>
      <c r="C160" s="110"/>
      <c r="D160" s="106" t="s">
        <v>120</v>
      </c>
      <c r="E160" s="128"/>
      <c r="F160" s="128"/>
      <c r="G160" s="128"/>
      <c r="H160" s="108"/>
      <c r="I160" s="5">
        <f>'[1]4_SEFGenCol'!H11</f>
        <v>0</v>
      </c>
      <c r="J160" s="5">
        <f>'[1]4_SEFGenCol'!H28</f>
        <v>0</v>
      </c>
      <c r="K160" s="5">
        <f t="shared" si="7"/>
        <v>0</v>
      </c>
      <c r="L160" s="7" t="e">
        <f t="shared" si="8"/>
        <v>#DIV/0!</v>
      </c>
    </row>
    <row r="161" spans="1:13">
      <c r="A161" s="19">
        <v>154</v>
      </c>
      <c r="B161" s="94">
        <v>157</v>
      </c>
      <c r="C161" s="101" t="s">
        <v>146</v>
      </c>
      <c r="D161" s="128"/>
      <c r="E161" s="128"/>
      <c r="F161" s="128"/>
      <c r="G161" s="128"/>
      <c r="H161" s="108"/>
      <c r="I161" s="5">
        <f>I162+I163</f>
        <v>0</v>
      </c>
      <c r="J161" s="5">
        <f>J162+J163</f>
        <v>0</v>
      </c>
      <c r="K161" s="5">
        <f t="shared" si="7"/>
        <v>0</v>
      </c>
      <c r="L161" s="7" t="e">
        <f t="shared" si="8"/>
        <v>#DIV/0!</v>
      </c>
    </row>
    <row r="162" spans="1:13">
      <c r="A162" s="19">
        <v>155</v>
      </c>
      <c r="B162" s="94">
        <v>158</v>
      </c>
      <c r="C162" s="128"/>
      <c r="D162" s="128"/>
      <c r="E162" s="128"/>
      <c r="F162" s="128" t="s">
        <v>128</v>
      </c>
      <c r="G162" s="128"/>
      <c r="H162" s="108"/>
      <c r="I162" s="6">
        <f>'[1]4_SEFGenCol'!I11</f>
        <v>0</v>
      </c>
      <c r="J162" s="6">
        <f>'[1]4_SEFGenCol'!I28</f>
        <v>0</v>
      </c>
      <c r="K162" s="6">
        <f t="shared" si="7"/>
        <v>0</v>
      </c>
      <c r="L162" s="7" t="e">
        <f t="shared" si="8"/>
        <v>#DIV/0!</v>
      </c>
    </row>
    <row r="163" spans="1:13">
      <c r="A163" s="19">
        <v>156</v>
      </c>
      <c r="B163" s="94">
        <v>159</v>
      </c>
      <c r="C163" s="110"/>
      <c r="D163" s="110"/>
      <c r="E163" s="110"/>
      <c r="F163" s="110" t="s">
        <v>129</v>
      </c>
      <c r="G163" s="110"/>
      <c r="H163" s="108"/>
      <c r="I163" s="6">
        <f>'[1]4_SEFGenCol'!J11</f>
        <v>0</v>
      </c>
      <c r="J163" s="6">
        <f>'[1]4_SEFGenCol'!J28</f>
        <v>0</v>
      </c>
      <c r="K163" s="6">
        <f t="shared" si="7"/>
        <v>0</v>
      </c>
      <c r="L163" s="7" t="e">
        <f t="shared" si="8"/>
        <v>#DIV/0!</v>
      </c>
    </row>
    <row r="164" spans="1:13">
      <c r="A164" s="19">
        <v>157</v>
      </c>
      <c r="B164" s="94">
        <v>160</v>
      </c>
      <c r="C164" s="134" t="s">
        <v>147</v>
      </c>
      <c r="D164" s="134"/>
      <c r="E164" s="134"/>
      <c r="F164" s="134"/>
      <c r="G164" s="137"/>
      <c r="H164" s="107"/>
      <c r="I164" s="5">
        <f>I165+I166</f>
        <v>0</v>
      </c>
      <c r="J164" s="5">
        <f>J165+J166</f>
        <v>0</v>
      </c>
      <c r="K164" s="5">
        <f t="shared" si="7"/>
        <v>0</v>
      </c>
      <c r="L164" s="7" t="e">
        <f t="shared" si="8"/>
        <v>#DIV/0!</v>
      </c>
    </row>
    <row r="165" spans="1:13">
      <c r="A165" s="19">
        <v>158</v>
      </c>
      <c r="B165" s="94">
        <v>161</v>
      </c>
      <c r="C165" s="110"/>
      <c r="D165" s="110"/>
      <c r="E165" s="110"/>
      <c r="F165" s="110" t="s">
        <v>135</v>
      </c>
      <c r="G165" s="139"/>
      <c r="H165" s="107"/>
      <c r="I165" s="6">
        <f>'[1]4_SEFGenCol'!K11</f>
        <v>0</v>
      </c>
      <c r="J165" s="6">
        <f>'[1]4_SEFGenCol'!K28</f>
        <v>0</v>
      </c>
      <c r="K165" s="6">
        <f t="shared" si="7"/>
        <v>0</v>
      </c>
      <c r="L165" s="7" t="e">
        <f t="shared" si="8"/>
        <v>#DIV/0!</v>
      </c>
    </row>
    <row r="166" spans="1:13">
      <c r="A166" s="19">
        <v>159</v>
      </c>
      <c r="B166" s="94">
        <v>162</v>
      </c>
      <c r="C166" s="110"/>
      <c r="D166" s="110"/>
      <c r="E166" s="110"/>
      <c r="F166" s="110" t="s">
        <v>136</v>
      </c>
      <c r="G166" s="139"/>
      <c r="H166" s="107"/>
      <c r="I166" s="6">
        <f>'[1]4_SEFGenCol'!L11</f>
        <v>0</v>
      </c>
      <c r="J166" s="6">
        <f>'[1]4_SEFGenCol'!L28</f>
        <v>0</v>
      </c>
      <c r="K166" s="6">
        <f t="shared" si="7"/>
        <v>0</v>
      </c>
      <c r="L166" s="7" t="e">
        <f t="shared" si="8"/>
        <v>#DIV/0!</v>
      </c>
    </row>
    <row r="167" spans="1:13">
      <c r="A167" s="19">
        <v>160</v>
      </c>
      <c r="B167" s="94">
        <v>163</v>
      </c>
      <c r="C167" s="101" t="s">
        <v>148</v>
      </c>
      <c r="D167" s="110"/>
      <c r="E167" s="110"/>
      <c r="F167" s="110"/>
      <c r="G167" s="110"/>
      <c r="H167" s="124"/>
      <c r="I167" s="5">
        <f>I148+I153+I157+I160+I161+I164</f>
        <v>1250000</v>
      </c>
      <c r="J167" s="5">
        <f>J148+J153+J157+J161+J164+J160</f>
        <v>922688.28500000003</v>
      </c>
      <c r="K167" s="5">
        <f t="shared" si="7"/>
        <v>-327311.71499999997</v>
      </c>
      <c r="L167" s="7">
        <f t="shared" si="8"/>
        <v>-0.26184937199999997</v>
      </c>
    </row>
    <row r="168" spans="1:13">
      <c r="A168" s="19">
        <v>161</v>
      </c>
      <c r="B168" s="94">
        <v>164</v>
      </c>
      <c r="C168" s="101" t="s">
        <v>149</v>
      </c>
      <c r="D168" s="110"/>
      <c r="E168" s="110"/>
      <c r="F168" s="110"/>
      <c r="G168" s="110"/>
      <c r="H168" s="107"/>
      <c r="I168" s="5">
        <f>I167+I146</f>
        <v>66356460</v>
      </c>
      <c r="J168" s="5">
        <f>J167+J146</f>
        <v>38213252.464999996</v>
      </c>
      <c r="K168" s="5">
        <f t="shared" si="7"/>
        <v>-28143207.535000004</v>
      </c>
      <c r="L168" s="7">
        <f t="shared" si="8"/>
        <v>-0.42412159321036724</v>
      </c>
    </row>
    <row r="169" spans="1:13">
      <c r="B169" s="94"/>
      <c r="I169" s="143" t="s">
        <v>150</v>
      </c>
      <c r="M169" s="141"/>
    </row>
    <row r="170" spans="1:13">
      <c r="B170" s="94"/>
      <c r="I170" s="143"/>
      <c r="M170" s="141"/>
    </row>
    <row r="171" spans="1:13">
      <c r="B171" s="94"/>
      <c r="I171" s="143"/>
      <c r="M171" s="141"/>
    </row>
    <row r="172" spans="1:13">
      <c r="B172" s="145" t="s">
        <v>151</v>
      </c>
      <c r="C172" s="146"/>
      <c r="D172" s="146"/>
      <c r="E172" s="146"/>
      <c r="I172" s="159" t="s">
        <v>154</v>
      </c>
      <c r="J172" s="159"/>
      <c r="K172" s="159"/>
      <c r="M172" s="109"/>
    </row>
    <row r="173" spans="1:13">
      <c r="B173" s="146"/>
      <c r="C173" s="146"/>
      <c r="D173" s="146"/>
      <c r="E173" s="146"/>
      <c r="I173" s="155" t="s">
        <v>155</v>
      </c>
      <c r="J173" s="155"/>
      <c r="K173" s="155"/>
      <c r="L173" s="147"/>
    </row>
    <row r="174" spans="1:13">
      <c r="D174" s="148"/>
      <c r="E174" s="146"/>
      <c r="I174" s="143"/>
      <c r="J174" s="143"/>
    </row>
    <row r="175" spans="1:13">
      <c r="D175" s="148"/>
      <c r="E175" s="146"/>
      <c r="I175" s="143"/>
      <c r="J175" s="143"/>
    </row>
    <row r="176" spans="1:13">
      <c r="D176" s="148"/>
      <c r="E176" s="146"/>
      <c r="I176" s="143"/>
      <c r="J176" s="143"/>
    </row>
    <row r="177" spans="4:10">
      <c r="D177" s="148"/>
      <c r="E177" s="146"/>
      <c r="I177" s="143"/>
      <c r="J177" s="143"/>
    </row>
  </sheetData>
  <sheetProtection password="CF7A" sheet="1" objects="1" scenarios="1"/>
  <mergeCells count="6">
    <mergeCell ref="I173:K173"/>
    <mergeCell ref="C3:L3"/>
    <mergeCell ref="H5:L5"/>
    <mergeCell ref="H6:L6"/>
    <mergeCell ref="C7:G7"/>
    <mergeCell ref="I172:K17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7"/>
  <sheetViews>
    <sheetView workbookViewId="0">
      <selection activeCell="G177" sqref="G177"/>
    </sheetView>
  </sheetViews>
  <sheetFormatPr defaultColWidth="12.28515625" defaultRowHeight="15"/>
  <cols>
    <col min="1" max="1" width="7.28515625" style="19" customWidth="1"/>
    <col min="2" max="2" width="5.5703125" customWidth="1"/>
    <col min="11" max="11" width="12.28515625" style="144"/>
  </cols>
  <sheetData>
    <row r="1" spans="1:13" s="19" customFormat="1" ht="12.75">
      <c r="A1" s="19">
        <v>0</v>
      </c>
      <c r="B1" s="19">
        <v>-1</v>
      </c>
      <c r="C1" s="19">
        <v>-2</v>
      </c>
      <c r="D1" s="19">
        <v>-3</v>
      </c>
      <c r="E1" s="19">
        <v>-4</v>
      </c>
      <c r="F1" s="19">
        <v>-5</v>
      </c>
      <c r="G1" s="19">
        <v>-6</v>
      </c>
      <c r="H1" s="19">
        <v>-7</v>
      </c>
      <c r="I1" s="19">
        <v>3</v>
      </c>
      <c r="J1" s="19">
        <v>4</v>
      </c>
      <c r="K1" s="18">
        <v>5</v>
      </c>
      <c r="L1" s="19">
        <v>6</v>
      </c>
    </row>
    <row r="2" spans="1:13" s="19" customFormat="1" ht="12.75">
      <c r="A2" s="19">
        <v>-1</v>
      </c>
      <c r="B2" s="17" t="s">
        <v>0</v>
      </c>
      <c r="K2" s="18"/>
    </row>
    <row r="3" spans="1:13">
      <c r="A3" s="19">
        <v>-2</v>
      </c>
      <c r="C3" s="160" t="s">
        <v>1</v>
      </c>
      <c r="D3" s="160"/>
      <c r="E3" s="160"/>
      <c r="F3" s="160"/>
      <c r="G3" s="160"/>
      <c r="H3" s="160"/>
      <c r="I3" s="160"/>
      <c r="J3" s="160"/>
      <c r="K3" s="160"/>
      <c r="L3" s="160"/>
    </row>
    <row r="4" spans="1:13">
      <c r="A4" s="19">
        <v>-3</v>
      </c>
      <c r="C4" s="16"/>
      <c r="D4" s="16"/>
      <c r="E4" s="16"/>
      <c r="F4" s="16"/>
      <c r="G4" s="16"/>
      <c r="H4" s="16"/>
      <c r="I4" s="16"/>
      <c r="J4" s="16"/>
      <c r="K4" s="15"/>
      <c r="L4" s="16"/>
    </row>
    <row r="5" spans="1:13">
      <c r="A5" s="19">
        <v>-4</v>
      </c>
      <c r="B5" s="94">
        <v>1</v>
      </c>
      <c r="C5" s="95" t="s">
        <v>2</v>
      </c>
      <c r="D5" s="96"/>
      <c r="E5" s="96"/>
      <c r="F5" s="96"/>
      <c r="G5" s="96"/>
      <c r="H5" s="161"/>
      <c r="I5" s="161"/>
      <c r="J5" s="161"/>
      <c r="K5" s="161"/>
      <c r="L5" s="161"/>
    </row>
    <row r="6" spans="1:13">
      <c r="A6" s="19">
        <v>-5</v>
      </c>
      <c r="B6" s="94">
        <v>2</v>
      </c>
      <c r="C6" s="95" t="s">
        <v>153</v>
      </c>
      <c r="D6" s="96"/>
      <c r="E6" s="96"/>
      <c r="F6" s="96"/>
      <c r="G6" s="96"/>
      <c r="H6" s="161"/>
      <c r="I6" s="161"/>
      <c r="J6" s="161"/>
      <c r="K6" s="161"/>
      <c r="L6" s="161"/>
    </row>
    <row r="7" spans="1:13" ht="45">
      <c r="A7" s="19">
        <v>-6</v>
      </c>
      <c r="B7" s="94">
        <v>3</v>
      </c>
      <c r="C7" s="162" t="s">
        <v>4</v>
      </c>
      <c r="D7" s="162"/>
      <c r="E7" s="162"/>
      <c r="F7" s="162"/>
      <c r="G7" s="162"/>
      <c r="H7" s="97" t="s">
        <v>5</v>
      </c>
      <c r="I7" s="98" t="s">
        <v>6</v>
      </c>
      <c r="J7" s="98" t="s">
        <v>7</v>
      </c>
      <c r="K7" s="99" t="s">
        <v>8</v>
      </c>
      <c r="L7" s="100" t="s">
        <v>9</v>
      </c>
    </row>
    <row r="8" spans="1:13">
      <c r="A8" s="19">
        <v>1</v>
      </c>
      <c r="B8" s="94">
        <v>4</v>
      </c>
      <c r="C8" s="101" t="s">
        <v>10</v>
      </c>
      <c r="D8" s="102"/>
      <c r="E8" s="102"/>
      <c r="F8" s="102"/>
      <c r="G8" s="102"/>
      <c r="H8" s="102"/>
      <c r="I8" s="103"/>
      <c r="J8" s="104"/>
      <c r="K8" s="1"/>
      <c r="L8" s="105"/>
    </row>
    <row r="9" spans="1:13">
      <c r="A9" s="19">
        <v>2</v>
      </c>
      <c r="B9" s="94">
        <v>5</v>
      </c>
      <c r="C9" s="101" t="s">
        <v>11</v>
      </c>
      <c r="D9" s="101"/>
      <c r="E9" s="101"/>
      <c r="F9" s="101"/>
      <c r="G9" s="101"/>
      <c r="H9" s="106"/>
      <c r="I9" s="2">
        <f>I10+I26+I43</f>
        <v>2700000</v>
      </c>
      <c r="J9" s="2">
        <f>J10+J26+J43</f>
        <v>1473775.0519999999</v>
      </c>
      <c r="K9" s="3">
        <f t="shared" ref="K9:K15" si="0">J9-I9</f>
        <v>-1226224.9480000001</v>
      </c>
      <c r="L9" s="4">
        <f t="shared" ref="L9:L72" si="1">K9/I9</f>
        <v>-0.45415738814814816</v>
      </c>
    </row>
    <row r="10" spans="1:13">
      <c r="A10" s="19">
        <v>3</v>
      </c>
      <c r="B10" s="94">
        <v>6</v>
      </c>
      <c r="D10" s="101" t="s">
        <v>12</v>
      </c>
      <c r="E10" s="101"/>
      <c r="F10" s="101"/>
      <c r="G10" s="101"/>
      <c r="H10" s="107"/>
      <c r="I10" s="5">
        <f>I11+I16+I21</f>
        <v>1000000</v>
      </c>
      <c r="J10" s="5">
        <f>J11+J16+J21</f>
        <v>760284.37199999997</v>
      </c>
      <c r="K10" s="6">
        <f t="shared" si="0"/>
        <v>-239715.62800000003</v>
      </c>
      <c r="L10" s="7">
        <f t="shared" si="1"/>
        <v>-0.23971562800000001</v>
      </c>
    </row>
    <row r="11" spans="1:13">
      <c r="A11" s="19">
        <v>4</v>
      </c>
      <c r="B11" s="94">
        <v>7</v>
      </c>
      <c r="C11" s="101"/>
      <c r="E11" s="101" t="s">
        <v>13</v>
      </c>
      <c r="F11" s="101"/>
      <c r="G11" s="101"/>
      <c r="H11" s="108"/>
      <c r="I11" s="5">
        <f>SUM(I12:I15)+M11</f>
        <v>1000000</v>
      </c>
      <c r="J11" s="5">
        <f>SUM(J12:J15)</f>
        <v>760284.37199999997</v>
      </c>
      <c r="K11" s="6">
        <f t="shared" si="0"/>
        <v>-239715.62800000003</v>
      </c>
      <c r="L11" s="7">
        <f t="shared" si="1"/>
        <v>-0.23971562800000001</v>
      </c>
      <c r="M11" s="109">
        <v>0</v>
      </c>
    </row>
    <row r="12" spans="1:13">
      <c r="A12" s="19">
        <v>5</v>
      </c>
      <c r="B12" s="94">
        <v>8</v>
      </c>
      <c r="C12" s="110"/>
      <c r="D12" s="110"/>
      <c r="E12" s="110"/>
      <c r="F12" s="110" t="s">
        <v>14</v>
      </c>
      <c r="G12" s="110"/>
      <c r="H12" s="111"/>
      <c r="I12" s="8">
        <f>'[2]1_RPT'!G6</f>
        <v>1000000</v>
      </c>
      <c r="J12" s="6">
        <f>'[2]8_QRPT'!F29-'[2]8_QRPT'!G29</f>
        <v>458558.86</v>
      </c>
      <c r="K12" s="6">
        <f t="shared" si="0"/>
        <v>-541441.14</v>
      </c>
      <c r="L12" s="7">
        <f t="shared" si="1"/>
        <v>-0.54144113999999999</v>
      </c>
    </row>
    <row r="13" spans="1:13">
      <c r="A13" s="19">
        <v>6</v>
      </c>
      <c r="B13" s="94">
        <v>9</v>
      </c>
      <c r="C13" s="110"/>
      <c r="D13" s="110"/>
      <c r="E13" s="110"/>
      <c r="F13" s="110" t="s">
        <v>15</v>
      </c>
      <c r="G13" s="110"/>
      <c r="H13" s="111"/>
      <c r="I13" s="8">
        <f>'[2]1_RPT'!I6</f>
        <v>0</v>
      </c>
      <c r="J13" s="6">
        <f>+'[2]8_QRPT'!I29</f>
        <v>3266.3560000000002</v>
      </c>
      <c r="K13" s="6">
        <f t="shared" si="0"/>
        <v>3266.3560000000002</v>
      </c>
      <c r="L13" s="7" t="e">
        <f t="shared" si="1"/>
        <v>#DIV/0!</v>
      </c>
      <c r="M13" s="112"/>
    </row>
    <row r="14" spans="1:13">
      <c r="A14" s="19">
        <v>7</v>
      </c>
      <c r="B14" s="94">
        <v>10</v>
      </c>
      <c r="C14" s="110"/>
      <c r="D14" s="110"/>
      <c r="E14" s="110"/>
      <c r="F14" s="110" t="s">
        <v>16</v>
      </c>
      <c r="G14" s="110"/>
      <c r="H14" s="111"/>
      <c r="I14" s="8">
        <f>'[2]1_RPT'!H6</f>
        <v>0</v>
      </c>
      <c r="J14" s="6">
        <f>+'[2]8_QRPT'!H29</f>
        <v>218275.11200000002</v>
      </c>
      <c r="K14" s="6">
        <f t="shared" si="0"/>
        <v>218275.11200000002</v>
      </c>
      <c r="L14" s="7" t="e">
        <f t="shared" si="1"/>
        <v>#DIV/0!</v>
      </c>
    </row>
    <row r="15" spans="1:13">
      <c r="A15" s="19">
        <v>8</v>
      </c>
      <c r="B15" s="94">
        <v>11</v>
      </c>
      <c r="C15" s="110"/>
      <c r="D15" s="110"/>
      <c r="E15" s="110"/>
      <c r="F15" s="110" t="s">
        <v>17</v>
      </c>
      <c r="G15" s="110"/>
      <c r="H15" s="111"/>
      <c r="I15" s="8">
        <f>'[2]1_RPT'!J6</f>
        <v>0</v>
      </c>
      <c r="J15" s="6">
        <f>+'[2]8_QRPT'!J29</f>
        <v>80184.043999999994</v>
      </c>
      <c r="K15" s="6">
        <f t="shared" si="0"/>
        <v>80184.043999999994</v>
      </c>
      <c r="L15" s="7" t="e">
        <f t="shared" si="1"/>
        <v>#DIV/0!</v>
      </c>
    </row>
    <row r="16" spans="1:13">
      <c r="A16" s="19">
        <v>9</v>
      </c>
      <c r="B16" s="94">
        <v>12</v>
      </c>
      <c r="C16" s="101"/>
      <c r="E16" s="101" t="s">
        <v>18</v>
      </c>
      <c r="F16" s="101"/>
      <c r="G16" s="101"/>
      <c r="H16" s="108"/>
      <c r="I16" s="5">
        <f>SUM(I17:I20)</f>
        <v>0</v>
      </c>
      <c r="J16" s="5">
        <f>SUM(J17:J20)</f>
        <v>0</v>
      </c>
      <c r="K16" s="5"/>
      <c r="L16" s="7" t="e">
        <f t="shared" si="1"/>
        <v>#DIV/0!</v>
      </c>
    </row>
    <row r="17" spans="1:13">
      <c r="A17" s="19">
        <v>10</v>
      </c>
      <c r="B17" s="94">
        <v>13</v>
      </c>
      <c r="C17" s="110"/>
      <c r="D17" s="110"/>
      <c r="E17" s="110"/>
      <c r="F17" s="110" t="s">
        <v>14</v>
      </c>
      <c r="G17" s="110"/>
      <c r="H17" s="111"/>
      <c r="I17" s="8"/>
      <c r="J17" s="6">
        <f>+'[2]8_QRPT'!T29-'[2]8_QRPT'!U29</f>
        <v>0</v>
      </c>
      <c r="K17" s="6">
        <f>J17-I17</f>
        <v>0</v>
      </c>
      <c r="L17" s="7" t="e">
        <f t="shared" si="1"/>
        <v>#DIV/0!</v>
      </c>
    </row>
    <row r="18" spans="1:13">
      <c r="A18" s="19">
        <v>11</v>
      </c>
      <c r="B18" s="94">
        <v>14</v>
      </c>
      <c r="C18" s="110"/>
      <c r="D18" s="110"/>
      <c r="E18" s="110"/>
      <c r="F18" s="110" t="s">
        <v>15</v>
      </c>
      <c r="G18" s="110"/>
      <c r="H18" s="111"/>
      <c r="I18" s="8"/>
      <c r="J18" s="6">
        <f>+'[2]8_QRPT'!W29</f>
        <v>0</v>
      </c>
      <c r="K18" s="6">
        <f>J18-I18</f>
        <v>0</v>
      </c>
      <c r="L18" s="7" t="e">
        <f t="shared" si="1"/>
        <v>#DIV/0!</v>
      </c>
    </row>
    <row r="19" spans="1:13">
      <c r="A19" s="19">
        <v>12</v>
      </c>
      <c r="B19" s="94">
        <v>15</v>
      </c>
      <c r="C19" s="110"/>
      <c r="D19" s="110"/>
      <c r="E19" s="110"/>
      <c r="F19" s="110" t="s">
        <v>16</v>
      </c>
      <c r="G19" s="110"/>
      <c r="H19" s="111"/>
      <c r="I19" s="8"/>
      <c r="J19" s="6">
        <f>+'[2]8_QRPT'!V29</f>
        <v>0</v>
      </c>
      <c r="K19" s="6">
        <f>J19-I19</f>
        <v>0</v>
      </c>
      <c r="L19" s="7" t="e">
        <f t="shared" si="1"/>
        <v>#DIV/0!</v>
      </c>
    </row>
    <row r="20" spans="1:13">
      <c r="A20" s="19">
        <v>13</v>
      </c>
      <c r="B20" s="94">
        <v>16</v>
      </c>
      <c r="C20" s="110"/>
      <c r="D20" s="110"/>
      <c r="E20" s="110"/>
      <c r="F20" s="110" t="s">
        <v>17</v>
      </c>
      <c r="G20" s="110"/>
      <c r="H20" s="111"/>
      <c r="I20" s="8"/>
      <c r="J20" s="6">
        <f>+'[2]8_QRPT'!X29</f>
        <v>0</v>
      </c>
      <c r="K20" s="6">
        <f>J20-I20</f>
        <v>0</v>
      </c>
      <c r="L20" s="7" t="e">
        <f t="shared" si="1"/>
        <v>#DIV/0!</v>
      </c>
    </row>
    <row r="21" spans="1:13">
      <c r="A21" s="19">
        <v>14</v>
      </c>
      <c r="B21" s="94">
        <v>17</v>
      </c>
      <c r="C21" s="101"/>
      <c r="E21" s="101" t="s">
        <v>19</v>
      </c>
      <c r="F21" s="101"/>
      <c r="G21" s="101"/>
      <c r="H21" s="108"/>
      <c r="I21" s="9">
        <f>SUM(I22:I25)</f>
        <v>0</v>
      </c>
      <c r="J21" s="9">
        <f>SUM(J22:J25)</f>
        <v>0</v>
      </c>
      <c r="K21" s="9"/>
      <c r="L21" s="7" t="e">
        <f t="shared" si="1"/>
        <v>#DIV/0!</v>
      </c>
    </row>
    <row r="22" spans="1:13">
      <c r="A22" s="19">
        <v>15</v>
      </c>
      <c r="B22" s="94">
        <v>18</v>
      </c>
      <c r="C22" s="110"/>
      <c r="D22" s="110"/>
      <c r="E22" s="110"/>
      <c r="F22" s="110" t="s">
        <v>14</v>
      </c>
      <c r="G22" s="110"/>
      <c r="H22" s="111"/>
      <c r="I22" s="8"/>
      <c r="J22" s="6">
        <f>+'[2]8_QRPT'!AA29-'[2]8_QRPT'!AB29</f>
        <v>0</v>
      </c>
      <c r="K22" s="6">
        <f>J22-I22</f>
        <v>0</v>
      </c>
      <c r="L22" s="7" t="e">
        <f t="shared" si="1"/>
        <v>#DIV/0!</v>
      </c>
    </row>
    <row r="23" spans="1:13">
      <c r="A23" s="19">
        <v>16</v>
      </c>
      <c r="B23" s="94">
        <v>19</v>
      </c>
      <c r="C23" s="110"/>
      <c r="D23" s="110"/>
      <c r="E23" s="110"/>
      <c r="F23" s="110" t="s">
        <v>15</v>
      </c>
      <c r="G23" s="110"/>
      <c r="H23" s="111"/>
      <c r="I23" s="8"/>
      <c r="J23" s="6">
        <f>+'[2]8_QRPT'!AD29</f>
        <v>0</v>
      </c>
      <c r="K23" s="6">
        <f>J23-I23</f>
        <v>0</v>
      </c>
      <c r="L23" s="7" t="e">
        <f t="shared" si="1"/>
        <v>#DIV/0!</v>
      </c>
    </row>
    <row r="24" spans="1:13">
      <c r="A24" s="19">
        <v>17</v>
      </c>
      <c r="B24" s="94">
        <v>20</v>
      </c>
      <c r="C24" s="110"/>
      <c r="D24" s="110"/>
      <c r="E24" s="110"/>
      <c r="F24" s="110" t="s">
        <v>16</v>
      </c>
      <c r="G24" s="110"/>
      <c r="H24" s="111"/>
      <c r="I24" s="8"/>
      <c r="J24" s="6">
        <f>+'[2]8_QRPT'!AC29</f>
        <v>0</v>
      </c>
      <c r="K24" s="6">
        <f>J24-I24</f>
        <v>0</v>
      </c>
      <c r="L24" s="7" t="e">
        <f t="shared" si="1"/>
        <v>#DIV/0!</v>
      </c>
    </row>
    <row r="25" spans="1:13">
      <c r="A25" s="19">
        <v>18</v>
      </c>
      <c r="B25" s="94">
        <v>21</v>
      </c>
      <c r="C25" s="110"/>
      <c r="D25" s="110"/>
      <c r="E25" s="110"/>
      <c r="F25" s="110" t="s">
        <v>17</v>
      </c>
      <c r="G25" s="110"/>
      <c r="H25" s="111"/>
      <c r="I25" s="8"/>
      <c r="J25" s="6">
        <f>+'[2]8_QRPT'!AE29</f>
        <v>0</v>
      </c>
      <c r="K25" s="6">
        <f>J25-I25</f>
        <v>0</v>
      </c>
      <c r="L25" s="7" t="e">
        <f t="shared" si="1"/>
        <v>#DIV/0!</v>
      </c>
    </row>
    <row r="26" spans="1:13">
      <c r="A26" s="19">
        <v>19</v>
      </c>
      <c r="B26" s="94">
        <v>22</v>
      </c>
      <c r="D26" s="101" t="s">
        <v>20</v>
      </c>
      <c r="E26" s="101"/>
      <c r="F26" s="101"/>
      <c r="G26" s="101"/>
      <c r="H26" s="113"/>
      <c r="I26" s="5">
        <f>I27+I28+I39+I40+I41+I42+M26</f>
        <v>750000</v>
      </c>
      <c r="J26" s="5">
        <f>J27+J28+J39+J40+J41+J42</f>
        <v>491981.21</v>
      </c>
      <c r="K26" s="5">
        <f>K27+K28+K39+K40+K41+K42</f>
        <v>-258018.78999999998</v>
      </c>
      <c r="L26" s="7">
        <f t="shared" si="1"/>
        <v>-0.34402505333333333</v>
      </c>
      <c r="M26" s="109">
        <v>0</v>
      </c>
    </row>
    <row r="27" spans="1:13">
      <c r="A27" s="19">
        <v>20</v>
      </c>
      <c r="B27" s="94">
        <v>23</v>
      </c>
      <c r="C27" s="110"/>
      <c r="D27" s="110"/>
      <c r="E27" s="110" t="s">
        <v>21</v>
      </c>
      <c r="F27" s="114"/>
      <c r="G27" s="110"/>
      <c r="H27" s="108"/>
      <c r="I27" s="6">
        <f>'[2]2_Gencol1'!D10</f>
        <v>0</v>
      </c>
      <c r="J27" s="6">
        <f>'[2]2_Gencol1'!D51</f>
        <v>0</v>
      </c>
      <c r="K27" s="6">
        <f t="shared" ref="K27:K90" si="2">J27-I27</f>
        <v>0</v>
      </c>
      <c r="L27" s="7" t="e">
        <f t="shared" si="1"/>
        <v>#DIV/0!</v>
      </c>
    </row>
    <row r="28" spans="1:13">
      <c r="A28" s="19">
        <v>21</v>
      </c>
      <c r="B28" s="94">
        <v>24</v>
      </c>
      <c r="C28" s="110"/>
      <c r="D28" s="110"/>
      <c r="E28" s="110" t="s">
        <v>22</v>
      </c>
      <c r="G28" s="110"/>
      <c r="H28" s="108"/>
      <c r="I28" s="8">
        <f>SUM(I29:I38)</f>
        <v>750000</v>
      </c>
      <c r="J28" s="8">
        <f>SUM(J29:J38)</f>
        <v>491981.21</v>
      </c>
      <c r="K28" s="6">
        <f t="shared" si="2"/>
        <v>-258018.78999999998</v>
      </c>
      <c r="L28" s="7">
        <f t="shared" si="1"/>
        <v>-0.34402505333333333</v>
      </c>
    </row>
    <row r="29" spans="1:13">
      <c r="A29" s="19">
        <v>22</v>
      </c>
      <c r="B29" s="94">
        <v>25</v>
      </c>
      <c r="C29" s="110"/>
      <c r="D29" s="110"/>
      <c r="E29" s="110"/>
      <c r="F29" s="110" t="s">
        <v>23</v>
      </c>
      <c r="G29" s="114"/>
      <c r="H29" s="111"/>
      <c r="I29" s="10">
        <f>'[2]2_Gencol1'!F10</f>
        <v>0</v>
      </c>
      <c r="J29" s="10">
        <f>'[2]2_Gencol1'!F51</f>
        <v>0</v>
      </c>
      <c r="K29" s="10">
        <f t="shared" si="2"/>
        <v>0</v>
      </c>
      <c r="L29" s="7" t="e">
        <f t="shared" si="1"/>
        <v>#DIV/0!</v>
      </c>
    </row>
    <row r="30" spans="1:13">
      <c r="A30" s="19">
        <v>23</v>
      </c>
      <c r="B30" s="94">
        <v>26</v>
      </c>
      <c r="C30" s="110"/>
      <c r="D30" s="110"/>
      <c r="E30" s="110"/>
      <c r="F30" s="110" t="s">
        <v>24</v>
      </c>
      <c r="G30" s="114"/>
      <c r="H30" s="111"/>
      <c r="I30" s="10">
        <f>'[2]2_Gencol1'!G10</f>
        <v>0</v>
      </c>
      <c r="J30" s="10">
        <f>'[2]2_Gencol1'!G51</f>
        <v>0</v>
      </c>
      <c r="K30" s="10">
        <f t="shared" si="2"/>
        <v>0</v>
      </c>
      <c r="L30" s="7" t="e">
        <f t="shared" si="1"/>
        <v>#DIV/0!</v>
      </c>
    </row>
    <row r="31" spans="1:13">
      <c r="A31" s="19">
        <v>24</v>
      </c>
      <c r="B31" s="94">
        <v>27</v>
      </c>
      <c r="C31" s="110"/>
      <c r="D31" s="110"/>
      <c r="E31" s="110"/>
      <c r="F31" s="110" t="s">
        <v>25</v>
      </c>
      <c r="G31" s="114"/>
      <c r="H31" s="111"/>
      <c r="I31" s="10">
        <f>'[2]2_Gencol1'!H10</f>
        <v>0</v>
      </c>
      <c r="J31" s="10">
        <f>'[2]2_Gencol1'!H51</f>
        <v>0</v>
      </c>
      <c r="K31" s="10">
        <f t="shared" si="2"/>
        <v>0</v>
      </c>
      <c r="L31" s="7" t="e">
        <f t="shared" si="1"/>
        <v>#DIV/0!</v>
      </c>
    </row>
    <row r="32" spans="1:13">
      <c r="A32" s="19">
        <v>25</v>
      </c>
      <c r="B32" s="94">
        <v>28</v>
      </c>
      <c r="C32" s="110"/>
      <c r="D32" s="110"/>
      <c r="E32" s="110"/>
      <c r="F32" s="110" t="s">
        <v>26</v>
      </c>
      <c r="G32" s="114"/>
      <c r="H32" s="111"/>
      <c r="I32" s="10">
        <f>'[2]2_Gencol1'!I10</f>
        <v>0</v>
      </c>
      <c r="J32" s="10">
        <f>'[2]2_Gencol1'!I51</f>
        <v>0</v>
      </c>
      <c r="K32" s="10">
        <f t="shared" si="2"/>
        <v>0</v>
      </c>
      <c r="L32" s="7" t="e">
        <f t="shared" si="1"/>
        <v>#DIV/0!</v>
      </c>
    </row>
    <row r="33" spans="1:13">
      <c r="A33" s="19">
        <v>26</v>
      </c>
      <c r="B33" s="94">
        <v>29</v>
      </c>
      <c r="C33" s="110"/>
      <c r="D33" s="110"/>
      <c r="E33" s="110"/>
      <c r="F33" s="110" t="s">
        <v>27</v>
      </c>
      <c r="G33" s="114"/>
      <c r="H33" s="111"/>
      <c r="I33" s="10">
        <f>'[2]2_Gencol1'!J10</f>
        <v>0</v>
      </c>
      <c r="J33" s="10">
        <f>'[2]2_Gencol1'!J51</f>
        <v>0</v>
      </c>
      <c r="K33" s="10">
        <f t="shared" si="2"/>
        <v>0</v>
      </c>
      <c r="L33" s="7" t="e">
        <f t="shared" si="1"/>
        <v>#DIV/0!</v>
      </c>
    </row>
    <row r="34" spans="1:13">
      <c r="A34" s="19">
        <v>27</v>
      </c>
      <c r="B34" s="94">
        <v>30</v>
      </c>
      <c r="C34" s="110"/>
      <c r="D34" s="110"/>
      <c r="E34" s="110"/>
      <c r="F34" s="110" t="s">
        <v>28</v>
      </c>
      <c r="G34" s="114"/>
      <c r="H34" s="111"/>
      <c r="I34" s="10">
        <f>'[2]2_Gencol1'!K10</f>
        <v>0</v>
      </c>
      <c r="J34" s="10">
        <f>'[2]2_Gencol1'!K51</f>
        <v>0</v>
      </c>
      <c r="K34" s="10">
        <f t="shared" si="2"/>
        <v>0</v>
      </c>
      <c r="L34" s="7" t="e">
        <f t="shared" si="1"/>
        <v>#DIV/0!</v>
      </c>
    </row>
    <row r="35" spans="1:13">
      <c r="A35" s="19">
        <v>28</v>
      </c>
      <c r="B35" s="94">
        <v>31</v>
      </c>
      <c r="C35" s="110"/>
      <c r="D35" s="110"/>
      <c r="E35" s="110"/>
      <c r="F35" s="110" t="s">
        <v>29</v>
      </c>
      <c r="G35" s="114"/>
      <c r="H35" s="111"/>
      <c r="I35" s="10">
        <f>'[2]2_Gencol1'!L10</f>
        <v>0</v>
      </c>
      <c r="J35" s="10">
        <f>'[2]2_Gencol1'!L51</f>
        <v>0</v>
      </c>
      <c r="K35" s="10">
        <f t="shared" si="2"/>
        <v>0</v>
      </c>
      <c r="L35" s="7" t="e">
        <f t="shared" si="1"/>
        <v>#DIV/0!</v>
      </c>
    </row>
    <row r="36" spans="1:13">
      <c r="A36" s="19">
        <v>29</v>
      </c>
      <c r="B36" s="94">
        <v>32</v>
      </c>
      <c r="C36" s="110"/>
      <c r="D36" s="110"/>
      <c r="E36" s="110"/>
      <c r="F36" s="110" t="s">
        <v>30</v>
      </c>
      <c r="G36" s="114"/>
      <c r="H36" s="111"/>
      <c r="I36" s="10">
        <f>'[2]2_Gencol1'!N10</f>
        <v>0</v>
      </c>
      <c r="J36" s="10">
        <f>'[2]2_Gencol1'!N51</f>
        <v>0</v>
      </c>
      <c r="K36" s="10">
        <f t="shared" si="2"/>
        <v>0</v>
      </c>
      <c r="L36" s="7" t="e">
        <f t="shared" si="1"/>
        <v>#DIV/0!</v>
      </c>
    </row>
    <row r="37" spans="1:13">
      <c r="A37" s="19">
        <v>30</v>
      </c>
      <c r="B37" s="94">
        <v>33</v>
      </c>
      <c r="C37" s="110"/>
      <c r="D37" s="110"/>
      <c r="E37" s="110"/>
      <c r="F37" s="110" t="s">
        <v>31</v>
      </c>
      <c r="G37" s="114"/>
      <c r="H37" s="111"/>
      <c r="I37" s="10">
        <f>'[2]2_Gencol1'!M10</f>
        <v>0</v>
      </c>
      <c r="J37" s="10">
        <f>'[2]2_Gencol1'!M51</f>
        <v>0</v>
      </c>
      <c r="K37" s="10">
        <f t="shared" si="2"/>
        <v>0</v>
      </c>
      <c r="L37" s="7" t="e">
        <f t="shared" si="1"/>
        <v>#DIV/0!</v>
      </c>
    </row>
    <row r="38" spans="1:13">
      <c r="A38" s="19">
        <v>31</v>
      </c>
      <c r="B38" s="94">
        <v>34</v>
      </c>
      <c r="C38" s="110"/>
      <c r="D38" s="110"/>
      <c r="E38" s="110"/>
      <c r="F38" s="110" t="s">
        <v>32</v>
      </c>
      <c r="G38" s="114"/>
      <c r="H38" s="111"/>
      <c r="I38" s="10">
        <f>'[2]2_Gencol1'!O10</f>
        <v>750000</v>
      </c>
      <c r="J38" s="10">
        <f>'[2]2_Gencol1'!O51</f>
        <v>491981.21</v>
      </c>
      <c r="K38" s="10">
        <f t="shared" si="2"/>
        <v>-258018.78999999998</v>
      </c>
      <c r="L38" s="7">
        <f t="shared" si="1"/>
        <v>-0.34402505333333333</v>
      </c>
    </row>
    <row r="39" spans="1:13">
      <c r="A39" s="19">
        <v>32</v>
      </c>
      <c r="B39" s="94">
        <v>35</v>
      </c>
      <c r="C39" s="110"/>
      <c r="D39" s="110"/>
      <c r="E39" s="110" t="s">
        <v>33</v>
      </c>
      <c r="F39" s="114"/>
      <c r="G39" s="110"/>
      <c r="H39" s="108"/>
      <c r="I39" s="6">
        <f>'[2]2_Gencol1'!P10</f>
        <v>0</v>
      </c>
      <c r="J39" s="6">
        <f>'[2]2_Gencol1'!P51</f>
        <v>0</v>
      </c>
      <c r="K39" s="6">
        <f t="shared" si="2"/>
        <v>0</v>
      </c>
      <c r="L39" s="7" t="e">
        <f t="shared" si="1"/>
        <v>#DIV/0!</v>
      </c>
    </row>
    <row r="40" spans="1:13">
      <c r="A40" s="19">
        <v>33</v>
      </c>
      <c r="B40" s="94">
        <v>36</v>
      </c>
      <c r="C40" s="110"/>
      <c r="D40" s="110"/>
      <c r="E40" s="110" t="s">
        <v>34</v>
      </c>
      <c r="F40" s="114"/>
      <c r="G40" s="110"/>
      <c r="H40" s="108"/>
      <c r="I40" s="6">
        <f>'[2]2_Gencol1'!Q10</f>
        <v>0</v>
      </c>
      <c r="J40" s="6">
        <f>'[2]2_Gencol1'!Q51</f>
        <v>0</v>
      </c>
      <c r="K40" s="6">
        <f t="shared" si="2"/>
        <v>0</v>
      </c>
      <c r="L40" s="7" t="e">
        <f t="shared" si="1"/>
        <v>#DIV/0!</v>
      </c>
    </row>
    <row r="41" spans="1:13">
      <c r="A41" s="19">
        <v>34</v>
      </c>
      <c r="B41" s="94">
        <v>37</v>
      </c>
      <c r="C41" s="110"/>
      <c r="D41" s="110"/>
      <c r="E41" s="110" t="s">
        <v>35</v>
      </c>
      <c r="F41" s="114"/>
      <c r="G41" s="110"/>
      <c r="H41" s="108"/>
      <c r="I41" s="6">
        <f>'[2]2_Gencol1'!R10</f>
        <v>0</v>
      </c>
      <c r="J41" s="6">
        <f>'[2]2_Gencol1'!R51</f>
        <v>0</v>
      </c>
      <c r="K41" s="6">
        <f t="shared" si="2"/>
        <v>0</v>
      </c>
      <c r="L41" s="7" t="e">
        <f t="shared" si="1"/>
        <v>#DIV/0!</v>
      </c>
    </row>
    <row r="42" spans="1:13">
      <c r="A42" s="19">
        <v>35</v>
      </c>
      <c r="B42" s="94">
        <v>38</v>
      </c>
      <c r="C42" s="110"/>
      <c r="D42" s="110"/>
      <c r="E42" s="110" t="s">
        <v>36</v>
      </c>
      <c r="G42" s="115"/>
      <c r="H42" s="108"/>
      <c r="I42" s="6">
        <f>'[2]2_Gencol1'!T10</f>
        <v>0</v>
      </c>
      <c r="J42" s="6">
        <f>'[2]2_Gencol1'!T51</f>
        <v>0</v>
      </c>
      <c r="K42" s="6">
        <f t="shared" si="2"/>
        <v>0</v>
      </c>
      <c r="L42" s="7" t="e">
        <f t="shared" si="1"/>
        <v>#DIV/0!</v>
      </c>
    </row>
    <row r="43" spans="1:13">
      <c r="A43" s="19">
        <v>36</v>
      </c>
      <c r="B43" s="94">
        <v>39</v>
      </c>
      <c r="C43" s="101"/>
      <c r="D43" s="101" t="s">
        <v>37</v>
      </c>
      <c r="E43" s="101"/>
      <c r="F43" s="101"/>
      <c r="G43" s="101"/>
      <c r="H43" s="108"/>
      <c r="I43" s="5">
        <f>SUM(I44:I49)+M43</f>
        <v>950000</v>
      </c>
      <c r="J43" s="5">
        <f>SUM(J44:J49)</f>
        <v>221509.47</v>
      </c>
      <c r="K43" s="6">
        <f t="shared" si="2"/>
        <v>-728490.53</v>
      </c>
      <c r="L43" s="7">
        <f t="shared" si="1"/>
        <v>-0.76683213684210527</v>
      </c>
      <c r="M43" s="109">
        <v>0</v>
      </c>
    </row>
    <row r="44" spans="1:13">
      <c r="A44" s="19">
        <v>37</v>
      </c>
      <c r="B44" s="94">
        <v>40</v>
      </c>
      <c r="C44" s="101"/>
      <c r="D44" s="101"/>
      <c r="E44" s="110" t="s">
        <v>38</v>
      </c>
      <c r="F44" s="114"/>
      <c r="G44" s="101"/>
      <c r="H44" s="111"/>
      <c r="I44" s="6">
        <f>'[2]2_Gencol1'!U10</f>
        <v>0</v>
      </c>
      <c r="J44" s="6">
        <f>'[2]2_Gencol1'!U51</f>
        <v>0</v>
      </c>
      <c r="K44" s="6">
        <f t="shared" si="2"/>
        <v>0</v>
      </c>
      <c r="L44" s="7" t="e">
        <f t="shared" si="1"/>
        <v>#DIV/0!</v>
      </c>
    </row>
    <row r="45" spans="1:13">
      <c r="A45" s="19">
        <v>38</v>
      </c>
      <c r="B45" s="94">
        <v>41</v>
      </c>
      <c r="C45" s="101"/>
      <c r="D45" s="101"/>
      <c r="E45" s="110" t="s">
        <v>39</v>
      </c>
      <c r="F45" s="114"/>
      <c r="G45" s="110"/>
      <c r="H45" s="111"/>
      <c r="I45" s="6">
        <f>'[2]2_Gencol1'!V10</f>
        <v>200000</v>
      </c>
      <c r="J45" s="6">
        <f>'[2]2_Gencol1'!V51</f>
        <v>190057.87</v>
      </c>
      <c r="K45" s="6">
        <f t="shared" si="2"/>
        <v>-9942.1300000000047</v>
      </c>
      <c r="L45" s="7">
        <f t="shared" si="1"/>
        <v>-4.9710650000000023E-2</v>
      </c>
    </row>
    <row r="46" spans="1:13">
      <c r="A46" s="19">
        <v>39</v>
      </c>
      <c r="B46" s="94">
        <v>42</v>
      </c>
      <c r="C46" s="110"/>
      <c r="D46" s="110"/>
      <c r="E46" s="110" t="s">
        <v>40</v>
      </c>
      <c r="F46" s="114"/>
      <c r="G46" s="110"/>
      <c r="H46" s="108"/>
      <c r="I46" s="6">
        <f>'[2]2_Gencol1'!W10</f>
        <v>0</v>
      </c>
      <c r="J46" s="6">
        <f>'[2]2_Gencol1'!W51</f>
        <v>0</v>
      </c>
      <c r="K46" s="6">
        <f t="shared" si="2"/>
        <v>0</v>
      </c>
      <c r="L46" s="7" t="e">
        <f t="shared" si="1"/>
        <v>#DIV/0!</v>
      </c>
    </row>
    <row r="47" spans="1:13">
      <c r="A47" s="19">
        <v>40</v>
      </c>
      <c r="B47" s="94">
        <v>43</v>
      </c>
      <c r="C47" s="110"/>
      <c r="D47" s="110"/>
      <c r="E47" s="110" t="s">
        <v>41</v>
      </c>
      <c r="F47" s="114"/>
      <c r="G47" s="110"/>
      <c r="H47" s="108"/>
      <c r="I47" s="6">
        <f>'[2]2_Gencol1'!X10</f>
        <v>0</v>
      </c>
      <c r="J47" s="6">
        <f>'[2]2_Gencol1'!X51</f>
        <v>0</v>
      </c>
      <c r="K47" s="6">
        <f t="shared" si="2"/>
        <v>0</v>
      </c>
      <c r="L47" s="7" t="e">
        <f t="shared" si="1"/>
        <v>#DIV/0!</v>
      </c>
    </row>
    <row r="48" spans="1:13">
      <c r="A48" s="19">
        <v>41</v>
      </c>
      <c r="B48" s="94">
        <v>44</v>
      </c>
      <c r="C48" s="110"/>
      <c r="D48" s="110"/>
      <c r="E48" s="110" t="s">
        <v>42</v>
      </c>
      <c r="F48" s="114"/>
      <c r="G48" s="110"/>
      <c r="H48" s="108"/>
      <c r="I48" s="6">
        <f>'[2]2_Gencol1'!Y10</f>
        <v>750000</v>
      </c>
      <c r="J48" s="6">
        <f>'[2]2_Gencol1'!Y51</f>
        <v>31451.599999999999</v>
      </c>
      <c r="K48" s="6">
        <f t="shared" si="2"/>
        <v>-718548.4</v>
      </c>
      <c r="L48" s="7">
        <f t="shared" si="1"/>
        <v>-0.95806453333333341</v>
      </c>
    </row>
    <row r="49" spans="1:13">
      <c r="A49" s="19">
        <v>42</v>
      </c>
      <c r="B49" s="94">
        <v>45</v>
      </c>
      <c r="C49" s="110"/>
      <c r="D49" s="110"/>
      <c r="E49" s="110" t="s">
        <v>43</v>
      </c>
      <c r="F49" s="114"/>
      <c r="G49" s="110"/>
      <c r="H49" s="108"/>
      <c r="I49" s="6">
        <f>'[2]2_Gencol1'!Z10</f>
        <v>0</v>
      </c>
      <c r="J49" s="6">
        <f>'[2]2_Gencol1'!Z51</f>
        <v>0</v>
      </c>
      <c r="K49" s="6">
        <f t="shared" si="2"/>
        <v>0</v>
      </c>
      <c r="L49" s="7" t="e">
        <f t="shared" si="1"/>
        <v>#DIV/0!</v>
      </c>
    </row>
    <row r="50" spans="1:13">
      <c r="A50" s="19">
        <v>43</v>
      </c>
      <c r="B50" s="94">
        <v>46</v>
      </c>
      <c r="C50" s="101" t="s">
        <v>44</v>
      </c>
      <c r="D50" s="101"/>
      <c r="E50" s="101"/>
      <c r="F50" s="101"/>
      <c r="G50" s="101"/>
      <c r="H50" s="108"/>
      <c r="I50" s="5">
        <f>I51+I67+I85+I103</f>
        <v>12378000</v>
      </c>
      <c r="J50" s="5">
        <f>J51+J67+J85+J103</f>
        <v>10858408.600000001</v>
      </c>
      <c r="K50" s="5">
        <f t="shared" si="2"/>
        <v>-1519591.3999999985</v>
      </c>
      <c r="L50" s="7">
        <f t="shared" si="1"/>
        <v>-0.1227655033123282</v>
      </c>
    </row>
    <row r="51" spans="1:13">
      <c r="A51" s="19">
        <v>44</v>
      </c>
      <c r="B51" s="94">
        <v>47</v>
      </c>
      <c r="C51" s="101"/>
      <c r="D51" s="101" t="s">
        <v>45</v>
      </c>
      <c r="E51" s="101"/>
      <c r="F51" s="101"/>
      <c r="G51" s="101"/>
      <c r="H51" s="108"/>
      <c r="I51" s="5">
        <f>I52+I62+I65+I66+M51</f>
        <v>428000</v>
      </c>
      <c r="J51" s="5">
        <f>J52+J62+J65+J66</f>
        <v>352178.1</v>
      </c>
      <c r="K51" s="5">
        <f t="shared" si="2"/>
        <v>-75821.900000000023</v>
      </c>
      <c r="L51" s="7">
        <f t="shared" si="1"/>
        <v>-0.17715397196261687</v>
      </c>
      <c r="M51" s="109">
        <v>0</v>
      </c>
    </row>
    <row r="52" spans="1:13">
      <c r="A52" s="19">
        <v>45</v>
      </c>
      <c r="B52" s="94">
        <v>48</v>
      </c>
      <c r="C52" s="101"/>
      <c r="D52" s="101"/>
      <c r="E52" s="110" t="s">
        <v>46</v>
      </c>
      <c r="G52" s="101"/>
      <c r="H52" s="108"/>
      <c r="I52" s="6">
        <f>SUM(I53:I61)</f>
        <v>155000</v>
      </c>
      <c r="J52" s="6">
        <f>SUM(J53:J61)</f>
        <v>180040.1</v>
      </c>
      <c r="K52" s="6">
        <f t="shared" si="2"/>
        <v>25040.100000000006</v>
      </c>
      <c r="L52" s="7">
        <f t="shared" si="1"/>
        <v>0.16154903225806455</v>
      </c>
    </row>
    <row r="53" spans="1:13">
      <c r="A53" s="19">
        <v>46</v>
      </c>
      <c r="B53" s="94">
        <v>49</v>
      </c>
      <c r="C53" s="101"/>
      <c r="D53" s="101"/>
      <c r="E53" s="101"/>
      <c r="F53" s="110" t="s">
        <v>47</v>
      </c>
      <c r="G53" s="116"/>
      <c r="H53" s="111"/>
      <c r="I53" s="10">
        <f>'[2]3_GenCol2'!D11</f>
        <v>5000</v>
      </c>
      <c r="J53" s="10">
        <f>'[2]3_GenCol2'!D73</f>
        <v>1150</v>
      </c>
      <c r="K53" s="10">
        <f t="shared" si="2"/>
        <v>-3850</v>
      </c>
      <c r="L53" s="7">
        <f t="shared" si="1"/>
        <v>-0.77</v>
      </c>
    </row>
    <row r="54" spans="1:13">
      <c r="A54" s="19">
        <v>47</v>
      </c>
      <c r="B54" s="94">
        <v>50</v>
      </c>
      <c r="C54" s="101"/>
      <c r="D54" s="101"/>
      <c r="E54" s="101"/>
      <c r="F54" s="110" t="s">
        <v>48</v>
      </c>
      <c r="G54" s="116"/>
      <c r="H54" s="111"/>
      <c r="I54" s="10">
        <f>'[2]3_GenCol2'!E11</f>
        <v>0</v>
      </c>
      <c r="J54" s="10">
        <f>'[2]3_GenCol2'!E73</f>
        <v>0</v>
      </c>
      <c r="K54" s="10">
        <f t="shared" si="2"/>
        <v>0</v>
      </c>
      <c r="L54" s="7" t="e">
        <f t="shared" si="1"/>
        <v>#DIV/0!</v>
      </c>
    </row>
    <row r="55" spans="1:13">
      <c r="A55" s="19">
        <v>48</v>
      </c>
      <c r="B55" s="94">
        <v>51</v>
      </c>
      <c r="C55" s="101"/>
      <c r="D55" s="101"/>
      <c r="E55" s="101"/>
      <c r="F55" s="110" t="s">
        <v>49</v>
      </c>
      <c r="G55" s="116"/>
      <c r="H55" s="111"/>
      <c r="I55" s="10">
        <f>'[2]3_GenCol2'!F11</f>
        <v>0</v>
      </c>
      <c r="J55" s="10">
        <f>'[2]3_GenCol2'!F73</f>
        <v>0</v>
      </c>
      <c r="K55" s="10">
        <f t="shared" si="2"/>
        <v>0</v>
      </c>
      <c r="L55" s="7" t="e">
        <f t="shared" si="1"/>
        <v>#DIV/0!</v>
      </c>
    </row>
    <row r="56" spans="1:13">
      <c r="A56" s="19">
        <v>49</v>
      </c>
      <c r="B56" s="94">
        <v>52</v>
      </c>
      <c r="C56" s="110"/>
      <c r="D56" s="110"/>
      <c r="E56" s="110"/>
      <c r="F56" s="117" t="s">
        <v>50</v>
      </c>
      <c r="G56" s="116"/>
      <c r="H56" s="111"/>
      <c r="I56" s="10">
        <f>'[2]3_GenCol2'!G11</f>
        <v>0</v>
      </c>
      <c r="J56" s="10">
        <f>'[2]3_GenCol2'!G73</f>
        <v>0</v>
      </c>
      <c r="K56" s="10">
        <f t="shared" si="2"/>
        <v>0</v>
      </c>
      <c r="L56" s="7" t="e">
        <f t="shared" si="1"/>
        <v>#DIV/0!</v>
      </c>
    </row>
    <row r="57" spans="1:13">
      <c r="A57" s="19">
        <v>50</v>
      </c>
      <c r="B57" s="94">
        <v>53</v>
      </c>
      <c r="C57" s="110"/>
      <c r="D57" s="110"/>
      <c r="E57" s="110"/>
      <c r="F57" s="117" t="s">
        <v>51</v>
      </c>
      <c r="G57" s="116"/>
      <c r="H57" s="111"/>
      <c r="I57" s="10">
        <f>'[2]3_GenCol2'!H11</f>
        <v>150000</v>
      </c>
      <c r="J57" s="10">
        <f>'[2]3_GenCol2'!H73</f>
        <v>95700.1</v>
      </c>
      <c r="K57" s="10">
        <f t="shared" si="2"/>
        <v>-54299.899999999994</v>
      </c>
      <c r="L57" s="7">
        <f t="shared" si="1"/>
        <v>-0.36199933333333328</v>
      </c>
    </row>
    <row r="58" spans="1:13">
      <c r="A58" s="19">
        <v>51</v>
      </c>
      <c r="B58" s="94">
        <v>54</v>
      </c>
      <c r="C58" s="110"/>
      <c r="D58" s="110"/>
      <c r="E58" s="110"/>
      <c r="F58" s="117" t="s">
        <v>52</v>
      </c>
      <c r="G58" s="116"/>
      <c r="H58" s="111"/>
      <c r="I58" s="10">
        <f>'[2]3_GenCol2'!I11</f>
        <v>0</v>
      </c>
      <c r="J58" s="10">
        <f>'[2]3_GenCol2'!I73</f>
        <v>83190</v>
      </c>
      <c r="K58" s="10">
        <f t="shared" si="2"/>
        <v>83190</v>
      </c>
      <c r="L58" s="7" t="e">
        <f t="shared" si="1"/>
        <v>#DIV/0!</v>
      </c>
    </row>
    <row r="59" spans="1:13">
      <c r="A59" s="19">
        <v>52</v>
      </c>
      <c r="B59" s="94">
        <v>55</v>
      </c>
      <c r="C59" s="110"/>
      <c r="D59" s="110"/>
      <c r="E59" s="110"/>
      <c r="F59" s="117" t="s">
        <v>53</v>
      </c>
      <c r="G59" s="116"/>
      <c r="H59" s="111"/>
      <c r="I59" s="10">
        <f>'[2]3_GenCol2'!J11</f>
        <v>0</v>
      </c>
      <c r="J59" s="10">
        <f>'[2]3_GenCol2'!J73</f>
        <v>0</v>
      </c>
      <c r="K59" s="10">
        <f t="shared" si="2"/>
        <v>0</v>
      </c>
      <c r="L59" s="7" t="e">
        <f t="shared" si="1"/>
        <v>#DIV/0!</v>
      </c>
    </row>
    <row r="60" spans="1:13">
      <c r="A60" s="19">
        <v>53</v>
      </c>
      <c r="B60" s="94">
        <v>56</v>
      </c>
      <c r="C60" s="110"/>
      <c r="D60" s="110"/>
      <c r="E60" s="110"/>
      <c r="F60" s="117" t="s">
        <v>54</v>
      </c>
      <c r="G60" s="116"/>
      <c r="H60" s="111"/>
      <c r="I60" s="10">
        <f>'[2]3_GenCol2'!K11</f>
        <v>0</v>
      </c>
      <c r="J60" s="10">
        <f>'[2]3_GenCol2'!K73</f>
        <v>0</v>
      </c>
      <c r="K60" s="10">
        <f t="shared" si="2"/>
        <v>0</v>
      </c>
      <c r="L60" s="7" t="e">
        <f t="shared" si="1"/>
        <v>#DIV/0!</v>
      </c>
    </row>
    <row r="61" spans="1:13">
      <c r="A61" s="19">
        <v>54</v>
      </c>
      <c r="B61" s="94">
        <v>57</v>
      </c>
      <c r="C61" s="110"/>
      <c r="D61" s="110"/>
      <c r="E61" s="110"/>
      <c r="F61" s="115" t="s">
        <v>55</v>
      </c>
      <c r="H61" s="111"/>
      <c r="I61" s="10">
        <f>'[2]3_GenCol2'!L11</f>
        <v>0</v>
      </c>
      <c r="J61" s="10">
        <f>'[2]3_GenCol2'!L73</f>
        <v>0</v>
      </c>
      <c r="K61" s="10">
        <f t="shared" si="2"/>
        <v>0</v>
      </c>
      <c r="L61" s="7" t="e">
        <f t="shared" si="1"/>
        <v>#DIV/0!</v>
      </c>
    </row>
    <row r="62" spans="1:13">
      <c r="A62" s="19">
        <v>55</v>
      </c>
      <c r="B62" s="94">
        <v>58</v>
      </c>
      <c r="C62" s="101"/>
      <c r="D62" s="101"/>
      <c r="E62" s="117" t="s">
        <v>56</v>
      </c>
      <c r="G62" s="117"/>
      <c r="H62" s="108"/>
      <c r="I62" s="8">
        <f>I63+I64</f>
        <v>263000</v>
      </c>
      <c r="J62" s="8">
        <f>J63+J64</f>
        <v>168901</v>
      </c>
      <c r="K62" s="6">
        <f t="shared" si="2"/>
        <v>-94099</v>
      </c>
      <c r="L62" s="7">
        <f t="shared" si="1"/>
        <v>-0.35779087452471481</v>
      </c>
    </row>
    <row r="63" spans="1:13">
      <c r="A63" s="19">
        <v>56</v>
      </c>
      <c r="B63" s="94">
        <v>59</v>
      </c>
      <c r="C63" s="101"/>
      <c r="D63" s="101"/>
      <c r="E63" s="101"/>
      <c r="F63" s="117" t="s">
        <v>57</v>
      </c>
      <c r="G63" s="114"/>
      <c r="H63" s="111"/>
      <c r="I63" s="10">
        <f>'[2]3_GenCol2'!N11</f>
        <v>13000</v>
      </c>
      <c r="J63" s="10">
        <f>'[2]3_GenCol2'!N73</f>
        <v>2744</v>
      </c>
      <c r="K63" s="10">
        <f t="shared" si="2"/>
        <v>-10256</v>
      </c>
      <c r="L63" s="7">
        <f t="shared" si="1"/>
        <v>-0.78892307692307695</v>
      </c>
    </row>
    <row r="64" spans="1:13">
      <c r="A64" s="19">
        <v>57</v>
      </c>
      <c r="B64" s="94">
        <v>60</v>
      </c>
      <c r="C64" s="101"/>
      <c r="D64" s="101"/>
      <c r="E64" s="101"/>
      <c r="F64" s="117" t="s">
        <v>58</v>
      </c>
      <c r="H64" s="111"/>
      <c r="I64" s="10">
        <f>'[2]3_GenCol2'!M11</f>
        <v>250000</v>
      </c>
      <c r="J64" s="10">
        <f>'[2]3_GenCol2'!M73</f>
        <v>166157</v>
      </c>
      <c r="K64" s="10">
        <f t="shared" si="2"/>
        <v>-83843</v>
      </c>
      <c r="L64" s="7">
        <f t="shared" si="1"/>
        <v>-0.335372</v>
      </c>
    </row>
    <row r="65" spans="1:13">
      <c r="A65" s="19">
        <v>58</v>
      </c>
      <c r="B65" s="94">
        <v>61</v>
      </c>
      <c r="C65" s="110"/>
      <c r="D65" s="110"/>
      <c r="E65" s="117" t="s">
        <v>59</v>
      </c>
      <c r="F65" s="114"/>
      <c r="G65" s="117"/>
      <c r="H65" s="108"/>
      <c r="I65" s="6">
        <f>'[2]3_GenCol2'!O11</f>
        <v>10000</v>
      </c>
      <c r="J65" s="6">
        <f>'[2]3_GenCol2'!O73</f>
        <v>3237</v>
      </c>
      <c r="K65" s="6">
        <f t="shared" si="2"/>
        <v>-6763</v>
      </c>
      <c r="L65" s="7">
        <f t="shared" si="1"/>
        <v>-0.67630000000000001</v>
      </c>
    </row>
    <row r="66" spans="1:13">
      <c r="A66" s="19">
        <v>59</v>
      </c>
      <c r="B66" s="94">
        <v>62</v>
      </c>
      <c r="C66" s="110"/>
      <c r="D66" s="110"/>
      <c r="E66" s="110" t="s">
        <v>60</v>
      </c>
      <c r="G66" s="110"/>
      <c r="H66" s="108"/>
      <c r="I66" s="6">
        <f>'[2]3_GenCol2'!P11</f>
        <v>0</v>
      </c>
      <c r="J66" s="6">
        <f>'[2]3_GenCol2'!P73</f>
        <v>0</v>
      </c>
      <c r="K66" s="6">
        <f t="shared" si="2"/>
        <v>0</v>
      </c>
      <c r="L66" s="7" t="e">
        <f t="shared" si="1"/>
        <v>#DIV/0!</v>
      </c>
    </row>
    <row r="67" spans="1:13">
      <c r="A67" s="19">
        <v>60</v>
      </c>
      <c r="B67" s="94">
        <v>63</v>
      </c>
      <c r="C67" s="101"/>
      <c r="D67" s="101" t="s">
        <v>61</v>
      </c>
      <c r="E67" s="101"/>
      <c r="F67" s="101"/>
      <c r="G67" s="101"/>
      <c r="H67" s="108"/>
      <c r="I67" s="9">
        <f>SUM(I78:I84)+I68+I73+M67</f>
        <v>1900000</v>
      </c>
      <c r="J67" s="9">
        <f>SUM(J78:J84)+J68+J73</f>
        <v>1520922.1</v>
      </c>
      <c r="K67" s="6">
        <f t="shared" si="2"/>
        <v>-379077.89999999991</v>
      </c>
      <c r="L67" s="7">
        <f t="shared" si="1"/>
        <v>-0.19951468421052626</v>
      </c>
      <c r="M67" s="109">
        <v>0</v>
      </c>
    </row>
    <row r="68" spans="1:13">
      <c r="A68" s="19">
        <v>61</v>
      </c>
      <c r="B68" s="94">
        <v>64</v>
      </c>
      <c r="C68" s="101"/>
      <c r="D68" s="101"/>
      <c r="E68" s="110" t="s">
        <v>62</v>
      </c>
      <c r="G68" s="101"/>
      <c r="H68" s="108"/>
      <c r="I68" s="8">
        <f>SUM(I69:I72)</f>
        <v>100000</v>
      </c>
      <c r="J68" s="8">
        <f>SUM(J69:J72)</f>
        <v>157600</v>
      </c>
      <c r="K68" s="6">
        <f t="shared" si="2"/>
        <v>57600</v>
      </c>
      <c r="L68" s="7">
        <f t="shared" si="1"/>
        <v>0.57599999999999996</v>
      </c>
    </row>
    <row r="69" spans="1:13">
      <c r="A69" s="19">
        <v>62</v>
      </c>
      <c r="B69" s="94">
        <v>65</v>
      </c>
      <c r="C69" s="101"/>
      <c r="D69" s="101"/>
      <c r="E69" s="101"/>
      <c r="F69" s="110" t="s">
        <v>63</v>
      </c>
      <c r="G69" s="114"/>
      <c r="H69" s="111"/>
      <c r="I69" s="10">
        <f>'[2]3_GenCol2'!Q11</f>
        <v>100000</v>
      </c>
      <c r="J69" s="10">
        <f>'[2]3_GenCol2'!Q73</f>
        <v>70700</v>
      </c>
      <c r="K69" s="10">
        <f t="shared" si="2"/>
        <v>-29300</v>
      </c>
      <c r="L69" s="7">
        <f t="shared" si="1"/>
        <v>-0.29299999999999998</v>
      </c>
    </row>
    <row r="70" spans="1:13">
      <c r="A70" s="19">
        <v>63</v>
      </c>
      <c r="B70" s="94">
        <v>66</v>
      </c>
      <c r="C70" s="101"/>
      <c r="D70" s="101"/>
      <c r="E70" s="101"/>
      <c r="F70" s="110" t="s">
        <v>64</v>
      </c>
      <c r="G70" s="114"/>
      <c r="H70" s="111"/>
      <c r="I70" s="10">
        <f>'[2]3_GenCol2'!R11</f>
        <v>0</v>
      </c>
      <c r="J70" s="10">
        <f>'[2]3_GenCol2'!R73</f>
        <v>86900</v>
      </c>
      <c r="K70" s="10">
        <f t="shared" si="2"/>
        <v>86900</v>
      </c>
      <c r="L70" s="7" t="e">
        <f t="shared" si="1"/>
        <v>#DIV/0!</v>
      </c>
    </row>
    <row r="71" spans="1:13">
      <c r="A71" s="19">
        <v>64</v>
      </c>
      <c r="B71" s="94">
        <v>67</v>
      </c>
      <c r="C71" s="101"/>
      <c r="D71" s="101"/>
      <c r="E71" s="101"/>
      <c r="F71" s="110" t="s">
        <v>65</v>
      </c>
      <c r="G71" s="114"/>
      <c r="H71" s="111"/>
      <c r="I71" s="10">
        <f>'[2]3_GenCol2'!S11</f>
        <v>0</v>
      </c>
      <c r="J71" s="10">
        <f>'[2]3_GenCol2'!S73</f>
        <v>0</v>
      </c>
      <c r="K71" s="10">
        <f t="shared" si="2"/>
        <v>0</v>
      </c>
      <c r="L71" s="7" t="e">
        <f t="shared" si="1"/>
        <v>#DIV/0!</v>
      </c>
    </row>
    <row r="72" spans="1:13">
      <c r="A72" s="19">
        <v>65</v>
      </c>
      <c r="B72" s="94">
        <v>68</v>
      </c>
      <c r="C72" s="101"/>
      <c r="D72" s="101"/>
      <c r="E72" s="101"/>
      <c r="F72" s="110" t="s">
        <v>66</v>
      </c>
      <c r="G72" s="114"/>
      <c r="H72" s="111"/>
      <c r="I72" s="10">
        <f>'[2]3_GenCol2'!T11</f>
        <v>0</v>
      </c>
      <c r="J72" s="10">
        <f>'[2]3_GenCol2'!T73</f>
        <v>0</v>
      </c>
      <c r="K72" s="10">
        <f t="shared" si="2"/>
        <v>0</v>
      </c>
      <c r="L72" s="7" t="e">
        <f t="shared" si="1"/>
        <v>#DIV/0!</v>
      </c>
    </row>
    <row r="73" spans="1:13">
      <c r="A73" s="19">
        <v>66</v>
      </c>
      <c r="B73" s="94">
        <v>69</v>
      </c>
      <c r="C73" s="101"/>
      <c r="D73" s="101"/>
      <c r="E73" s="117" t="s">
        <v>67</v>
      </c>
      <c r="F73" s="114"/>
      <c r="G73" s="117"/>
      <c r="H73" s="108"/>
      <c r="I73" s="6">
        <f>SUM(I74:I77)</f>
        <v>1800000</v>
      </c>
      <c r="J73" s="6">
        <f>SUM(J74:J77)</f>
        <v>1363322.1</v>
      </c>
      <c r="K73" s="10">
        <f t="shared" si="2"/>
        <v>-436677.89999999991</v>
      </c>
      <c r="L73" s="7">
        <f t="shared" ref="L73:L110" si="3">K73/I73</f>
        <v>-0.24259883333333329</v>
      </c>
    </row>
    <row r="74" spans="1:13">
      <c r="A74" s="19">
        <v>67</v>
      </c>
      <c r="B74" s="94">
        <v>70</v>
      </c>
      <c r="C74" s="110"/>
      <c r="D74" s="110"/>
      <c r="E74" s="110"/>
      <c r="F74" s="110" t="s">
        <v>68</v>
      </c>
      <c r="G74" s="114"/>
      <c r="H74" s="108"/>
      <c r="I74" s="10">
        <f>'[2]3_GenCol2'!U11</f>
        <v>0</v>
      </c>
      <c r="J74" s="10">
        <f>'[2]3_GenCol2'!U73</f>
        <v>0</v>
      </c>
      <c r="K74" s="10">
        <f t="shared" si="2"/>
        <v>0</v>
      </c>
      <c r="L74" s="7" t="e">
        <f t="shared" si="3"/>
        <v>#DIV/0!</v>
      </c>
    </row>
    <row r="75" spans="1:13">
      <c r="A75" s="19">
        <v>68</v>
      </c>
      <c r="B75" s="94">
        <v>71</v>
      </c>
      <c r="C75" s="110"/>
      <c r="D75" s="110"/>
      <c r="E75" s="110"/>
      <c r="F75" s="110" t="s">
        <v>69</v>
      </c>
      <c r="G75" s="114"/>
      <c r="H75" s="108"/>
      <c r="I75" s="10">
        <f>'[2]3_GenCol2'!V11</f>
        <v>0</v>
      </c>
      <c r="J75" s="10">
        <f>'[2]3_GenCol2'!V73</f>
        <v>0</v>
      </c>
      <c r="K75" s="10">
        <f t="shared" si="2"/>
        <v>0</v>
      </c>
      <c r="L75" s="7" t="e">
        <f t="shared" si="3"/>
        <v>#DIV/0!</v>
      </c>
    </row>
    <row r="76" spans="1:13">
      <c r="A76" s="19">
        <v>69</v>
      </c>
      <c r="B76" s="94">
        <v>72</v>
      </c>
      <c r="C76" s="110"/>
      <c r="D76" s="110"/>
      <c r="E76" s="110"/>
      <c r="F76" s="110" t="s">
        <v>70</v>
      </c>
      <c r="G76" s="114"/>
      <c r="H76" s="108"/>
      <c r="I76" s="10">
        <f>'[2]3_GenCol2'!W11</f>
        <v>0</v>
      </c>
      <c r="J76" s="10">
        <f>'[2]3_GenCol2'!W73</f>
        <v>0</v>
      </c>
      <c r="K76" s="10">
        <f t="shared" si="2"/>
        <v>0</v>
      </c>
      <c r="L76" s="7" t="e">
        <f t="shared" si="3"/>
        <v>#DIV/0!</v>
      </c>
    </row>
    <row r="77" spans="1:13">
      <c r="A77" s="19">
        <v>70</v>
      </c>
      <c r="B77" s="94">
        <v>73</v>
      </c>
      <c r="C77" s="110"/>
      <c r="D77" s="110"/>
      <c r="E77" s="110"/>
      <c r="F77" s="117" t="s">
        <v>71</v>
      </c>
      <c r="G77" s="114"/>
      <c r="H77" s="108"/>
      <c r="I77" s="10">
        <f>'[2]3_GenCol2'!X11</f>
        <v>1800000</v>
      </c>
      <c r="J77" s="10">
        <f>'[2]3_GenCol2'!X73</f>
        <v>1363322.1</v>
      </c>
      <c r="K77" s="10">
        <f t="shared" si="2"/>
        <v>-436677.89999999991</v>
      </c>
      <c r="L77" s="7">
        <f t="shared" si="3"/>
        <v>-0.24259883333333329</v>
      </c>
    </row>
    <row r="78" spans="1:13">
      <c r="A78" s="19">
        <v>71</v>
      </c>
      <c r="B78" s="94">
        <v>74</v>
      </c>
      <c r="C78" s="110"/>
      <c r="D78" s="110"/>
      <c r="E78" s="110" t="s">
        <v>72</v>
      </c>
      <c r="F78" s="114"/>
      <c r="G78" s="110"/>
      <c r="H78" s="108"/>
      <c r="I78" s="6">
        <f>'[2]3_GenCol2'!AE11</f>
        <v>0</v>
      </c>
      <c r="J78" s="6">
        <f>'[2]3_GenCol2'!AE73</f>
        <v>0</v>
      </c>
      <c r="K78" s="6">
        <f t="shared" si="2"/>
        <v>0</v>
      </c>
      <c r="L78" s="7" t="e">
        <f t="shared" si="3"/>
        <v>#DIV/0!</v>
      </c>
    </row>
    <row r="79" spans="1:13">
      <c r="A79" s="19">
        <v>72</v>
      </c>
      <c r="B79" s="94">
        <v>75</v>
      </c>
      <c r="C79" s="110"/>
      <c r="D79" s="110"/>
      <c r="E79" s="110" t="s">
        <v>73</v>
      </c>
      <c r="F79" s="114"/>
      <c r="G79" s="110"/>
      <c r="H79" s="108"/>
      <c r="I79" s="6">
        <f>'[2]3_GenCol2'!Y11</f>
        <v>0</v>
      </c>
      <c r="J79" s="6">
        <f>'[2]3_GenCol2'!Y73</f>
        <v>0</v>
      </c>
      <c r="K79" s="6">
        <f t="shared" si="2"/>
        <v>0</v>
      </c>
      <c r="L79" s="7" t="e">
        <f t="shared" si="3"/>
        <v>#DIV/0!</v>
      </c>
    </row>
    <row r="80" spans="1:13">
      <c r="A80" s="19">
        <v>73</v>
      </c>
      <c r="B80" s="94">
        <v>76</v>
      </c>
      <c r="C80" s="110"/>
      <c r="D80" s="110"/>
      <c r="E80" s="110" t="s">
        <v>74</v>
      </c>
      <c r="F80" s="114"/>
      <c r="G80" s="110"/>
      <c r="H80" s="108"/>
      <c r="I80" s="6">
        <f>'[2]3_GenCol2'!Z11</f>
        <v>0</v>
      </c>
      <c r="J80" s="6">
        <f>'[2]3_GenCol2'!Z73</f>
        <v>0</v>
      </c>
      <c r="K80" s="6">
        <f t="shared" si="2"/>
        <v>0</v>
      </c>
      <c r="L80" s="7" t="e">
        <f t="shared" si="3"/>
        <v>#DIV/0!</v>
      </c>
    </row>
    <row r="81" spans="1:13">
      <c r="A81" s="19">
        <v>74</v>
      </c>
      <c r="B81" s="94">
        <v>77</v>
      </c>
      <c r="C81" s="110"/>
      <c r="D81" s="110"/>
      <c r="E81" s="110" t="s">
        <v>75</v>
      </c>
      <c r="F81" s="114"/>
      <c r="G81" s="110"/>
      <c r="H81" s="108"/>
      <c r="I81" s="6">
        <f>'[2]3_GenCol2'!AA11</f>
        <v>0</v>
      </c>
      <c r="J81" s="6">
        <f>'[2]3_GenCol2'!AA73</f>
        <v>0</v>
      </c>
      <c r="K81" s="6">
        <f t="shared" si="2"/>
        <v>0</v>
      </c>
      <c r="L81" s="7" t="e">
        <f t="shared" si="3"/>
        <v>#DIV/0!</v>
      </c>
    </row>
    <row r="82" spans="1:13">
      <c r="A82" s="19">
        <v>75</v>
      </c>
      <c r="B82" s="94">
        <v>78</v>
      </c>
      <c r="C82" s="110"/>
      <c r="D82" s="110"/>
      <c r="E82" s="110" t="s">
        <v>76</v>
      </c>
      <c r="F82" s="114"/>
      <c r="G82" s="110"/>
      <c r="H82" s="108"/>
      <c r="I82" s="6">
        <f>'[2]3_GenCol2'!AB11</f>
        <v>0</v>
      </c>
      <c r="J82" s="6">
        <f>'[2]3_GenCol2'!AB73</f>
        <v>0</v>
      </c>
      <c r="K82" s="6">
        <f t="shared" si="2"/>
        <v>0</v>
      </c>
      <c r="L82" s="7" t="e">
        <f t="shared" si="3"/>
        <v>#DIV/0!</v>
      </c>
    </row>
    <row r="83" spans="1:13">
      <c r="A83" s="19">
        <v>76</v>
      </c>
      <c r="B83" s="94">
        <v>79</v>
      </c>
      <c r="C83" s="110"/>
      <c r="D83" s="110"/>
      <c r="E83" s="117" t="s">
        <v>77</v>
      </c>
      <c r="F83" s="114"/>
      <c r="G83" s="117"/>
      <c r="H83" s="108"/>
      <c r="I83" s="6">
        <f>'[2]3_GenCol2'!AC11</f>
        <v>0</v>
      </c>
      <c r="J83" s="6">
        <f>'[2]3_GenCol2'!AC73</f>
        <v>0</v>
      </c>
      <c r="K83" s="6">
        <f t="shared" si="2"/>
        <v>0</v>
      </c>
      <c r="L83" s="7" t="e">
        <f t="shared" si="3"/>
        <v>#DIV/0!</v>
      </c>
    </row>
    <row r="84" spans="1:13">
      <c r="A84" s="19">
        <v>77</v>
      </c>
      <c r="B84" s="94">
        <v>80</v>
      </c>
      <c r="C84" s="110"/>
      <c r="D84" s="110"/>
      <c r="E84" s="110" t="s">
        <v>78</v>
      </c>
      <c r="F84" s="114"/>
      <c r="G84" s="110"/>
      <c r="H84" s="111"/>
      <c r="I84" s="6">
        <f>'[2]3_GenCol2'!AD11</f>
        <v>0</v>
      </c>
      <c r="J84" s="6">
        <f>'[2]3_GenCol2'!AD73</f>
        <v>0</v>
      </c>
      <c r="K84" s="6">
        <f t="shared" si="2"/>
        <v>0</v>
      </c>
      <c r="L84" s="7" t="e">
        <f t="shared" si="3"/>
        <v>#DIV/0!</v>
      </c>
    </row>
    <row r="85" spans="1:13">
      <c r="A85" s="19">
        <v>78</v>
      </c>
      <c r="B85" s="94">
        <v>81</v>
      </c>
      <c r="C85" s="101"/>
      <c r="D85" s="101" t="s">
        <v>79</v>
      </c>
      <c r="E85" s="101"/>
      <c r="F85" s="101"/>
      <c r="G85" s="101"/>
      <c r="H85" s="108"/>
      <c r="I85" s="9">
        <f>I86</f>
        <v>10050000</v>
      </c>
      <c r="J85" s="9">
        <f>J86</f>
        <v>8985308.4000000004</v>
      </c>
      <c r="K85" s="6">
        <f t="shared" si="2"/>
        <v>-1064691.5999999996</v>
      </c>
      <c r="L85" s="7">
        <f t="shared" si="3"/>
        <v>-0.10593946268656712</v>
      </c>
    </row>
    <row r="86" spans="1:13">
      <c r="A86" s="19">
        <v>79</v>
      </c>
      <c r="B86" s="94">
        <v>82</v>
      </c>
      <c r="C86" s="101"/>
      <c r="D86" s="101"/>
      <c r="E86" s="110" t="s">
        <v>80</v>
      </c>
      <c r="G86" s="110"/>
      <c r="H86" s="108"/>
      <c r="I86" s="8">
        <f>SUM(I87:I102)+M86</f>
        <v>10050000</v>
      </c>
      <c r="J86" s="8">
        <f>SUM(J87:J102)</f>
        <v>8985308.4000000004</v>
      </c>
      <c r="K86" s="6">
        <f t="shared" si="2"/>
        <v>-1064691.5999999996</v>
      </c>
      <c r="L86" s="7">
        <f t="shared" si="3"/>
        <v>-0.10593946268656712</v>
      </c>
      <c r="M86" s="109">
        <v>0</v>
      </c>
    </row>
    <row r="87" spans="1:13">
      <c r="A87" s="19">
        <v>80</v>
      </c>
      <c r="B87" s="94">
        <v>83</v>
      </c>
      <c r="C87" s="101"/>
      <c r="D87" s="101"/>
      <c r="E87" s="101"/>
      <c r="F87" s="110" t="s">
        <v>81</v>
      </c>
      <c r="G87" s="114"/>
      <c r="H87" s="111"/>
      <c r="I87" s="10">
        <f>'[2]3_GenCol2'!AF11</f>
        <v>0</v>
      </c>
      <c r="J87" s="10">
        <f>'[2]3_GenCol2'!AF73</f>
        <v>0</v>
      </c>
      <c r="K87" s="10">
        <f t="shared" si="2"/>
        <v>0</v>
      </c>
      <c r="L87" s="7" t="e">
        <f t="shared" si="3"/>
        <v>#DIV/0!</v>
      </c>
    </row>
    <row r="88" spans="1:13">
      <c r="A88" s="19">
        <v>81</v>
      </c>
      <c r="B88" s="94">
        <v>84</v>
      </c>
      <c r="C88" s="101"/>
      <c r="D88" s="101"/>
      <c r="E88" s="101"/>
      <c r="F88" s="117" t="s">
        <v>82</v>
      </c>
      <c r="G88" s="114"/>
      <c r="H88" s="111"/>
      <c r="I88" s="10">
        <f>'[2]3_GenCol2'!AG11</f>
        <v>0</v>
      </c>
      <c r="J88" s="10">
        <f>'[2]3_GenCol2'!AG73</f>
        <v>0</v>
      </c>
      <c r="K88" s="10">
        <f t="shared" si="2"/>
        <v>0</v>
      </c>
      <c r="L88" s="7" t="e">
        <f t="shared" si="3"/>
        <v>#DIV/0!</v>
      </c>
    </row>
    <row r="89" spans="1:13">
      <c r="A89" s="19">
        <v>82</v>
      </c>
      <c r="B89" s="94">
        <v>85</v>
      </c>
      <c r="C89" s="110"/>
      <c r="D89" s="110"/>
      <c r="E89" s="110"/>
      <c r="F89" s="110" t="s">
        <v>83</v>
      </c>
      <c r="G89" s="114"/>
      <c r="H89" s="111"/>
      <c r="I89" s="10">
        <f>'[2]3_GenCol2'!AH11</f>
        <v>0</v>
      </c>
      <c r="J89" s="10">
        <f>'[2]3_GenCol2'!AH73</f>
        <v>0</v>
      </c>
      <c r="K89" s="10">
        <f t="shared" si="2"/>
        <v>0</v>
      </c>
      <c r="L89" s="7" t="e">
        <f t="shared" si="3"/>
        <v>#DIV/0!</v>
      </c>
    </row>
    <row r="90" spans="1:13">
      <c r="A90" s="19">
        <v>83</v>
      </c>
      <c r="B90" s="94">
        <v>86</v>
      </c>
      <c r="C90" s="110"/>
      <c r="D90" s="110"/>
      <c r="E90" s="110"/>
      <c r="F90" s="110" t="s">
        <v>84</v>
      </c>
      <c r="G90" s="114"/>
      <c r="H90" s="111"/>
      <c r="I90" s="10">
        <f>'[2]3_GenCol2'!AI11</f>
        <v>0</v>
      </c>
      <c r="J90" s="10">
        <f>'[2]3_GenCol2'!AI73</f>
        <v>0</v>
      </c>
      <c r="K90" s="10">
        <f t="shared" si="2"/>
        <v>0</v>
      </c>
      <c r="L90" s="7" t="e">
        <f t="shared" si="3"/>
        <v>#DIV/0!</v>
      </c>
    </row>
    <row r="91" spans="1:13">
      <c r="A91" s="19">
        <v>84</v>
      </c>
      <c r="B91" s="94">
        <v>87</v>
      </c>
      <c r="C91" s="110"/>
      <c r="D91" s="110"/>
      <c r="E91" s="110"/>
      <c r="F91" s="110" t="s">
        <v>85</v>
      </c>
      <c r="G91" s="114"/>
      <c r="H91" s="111"/>
      <c r="I91" s="10">
        <f>'[2]3_GenCol2'!AJ11</f>
        <v>520000</v>
      </c>
      <c r="J91" s="10">
        <f>'[2]3_GenCol2'!AJ73</f>
        <v>1830500</v>
      </c>
      <c r="K91" s="10">
        <f t="shared" ref="K91:K110" si="4">J91-I91</f>
        <v>1310500</v>
      </c>
      <c r="L91" s="7">
        <f t="shared" si="3"/>
        <v>2.5201923076923078</v>
      </c>
    </row>
    <row r="92" spans="1:13">
      <c r="A92" s="19">
        <v>85</v>
      </c>
      <c r="B92" s="94">
        <v>88</v>
      </c>
      <c r="C92" s="110"/>
      <c r="D92" s="110"/>
      <c r="E92" s="110"/>
      <c r="F92" s="110" t="s">
        <v>86</v>
      </c>
      <c r="G92" s="114"/>
      <c r="H92" s="111"/>
      <c r="I92" s="10">
        <f>'[2]3_GenCol2'!AK11</f>
        <v>0</v>
      </c>
      <c r="J92" s="10">
        <f>'[2]3_GenCol2'!AK73</f>
        <v>0</v>
      </c>
      <c r="K92" s="10">
        <f t="shared" si="4"/>
        <v>0</v>
      </c>
      <c r="L92" s="7" t="e">
        <f t="shared" si="3"/>
        <v>#DIV/0!</v>
      </c>
    </row>
    <row r="93" spans="1:13">
      <c r="A93" s="19">
        <v>86</v>
      </c>
      <c r="B93" s="94">
        <v>89</v>
      </c>
      <c r="C93" s="110"/>
      <c r="D93" s="110"/>
      <c r="E93" s="110"/>
      <c r="F93" s="110" t="s">
        <v>87</v>
      </c>
      <c r="G93" s="114"/>
      <c r="H93" s="111"/>
      <c r="I93" s="10">
        <f>'[2]3_GenCol2'!AL11</f>
        <v>0</v>
      </c>
      <c r="J93" s="10">
        <f>'[2]3_GenCol2'!AL73</f>
        <v>0</v>
      </c>
      <c r="K93" s="10">
        <f t="shared" si="4"/>
        <v>0</v>
      </c>
      <c r="L93" s="7" t="e">
        <f t="shared" si="3"/>
        <v>#DIV/0!</v>
      </c>
    </row>
    <row r="94" spans="1:13">
      <c r="A94" s="19">
        <v>87</v>
      </c>
      <c r="B94" s="94">
        <v>90</v>
      </c>
      <c r="C94" s="110"/>
      <c r="D94" s="110"/>
      <c r="E94" s="110"/>
      <c r="F94" s="110" t="s">
        <v>88</v>
      </c>
      <c r="G94" s="114"/>
      <c r="H94" s="111"/>
      <c r="I94" s="10">
        <f>'[2]3_GenCol2'!AM11</f>
        <v>1750000</v>
      </c>
      <c r="J94" s="10">
        <f>'[2]3_GenCol2'!AM73</f>
        <v>740436.4</v>
      </c>
      <c r="K94" s="10">
        <f t="shared" si="4"/>
        <v>-1009563.6</v>
      </c>
      <c r="L94" s="7">
        <f t="shared" si="3"/>
        <v>-0.57689348571428567</v>
      </c>
    </row>
    <row r="95" spans="1:13">
      <c r="A95" s="19">
        <v>88</v>
      </c>
      <c r="B95" s="94">
        <v>91</v>
      </c>
      <c r="C95" s="110"/>
      <c r="D95" s="110"/>
      <c r="E95" s="110"/>
      <c r="F95" s="110" t="s">
        <v>89</v>
      </c>
      <c r="G95" s="114"/>
      <c r="H95" s="111"/>
      <c r="I95" s="10">
        <f>'[2]3_GenCol2'!AN11</f>
        <v>80000</v>
      </c>
      <c r="J95" s="10">
        <f>'[2]3_GenCol2'!AN73</f>
        <v>21852</v>
      </c>
      <c r="K95" s="10">
        <f t="shared" si="4"/>
        <v>-58148</v>
      </c>
      <c r="L95" s="7">
        <f t="shared" si="3"/>
        <v>-0.72685</v>
      </c>
    </row>
    <row r="96" spans="1:13">
      <c r="A96" s="19">
        <v>89</v>
      </c>
      <c r="B96" s="94">
        <v>92</v>
      </c>
      <c r="C96" s="110"/>
      <c r="D96" s="110"/>
      <c r="E96" s="110"/>
      <c r="F96" s="110" t="s">
        <v>90</v>
      </c>
      <c r="G96" s="114"/>
      <c r="H96" s="111"/>
      <c r="I96" s="10">
        <f>'[2]3_GenCol2'!AO11</f>
        <v>0</v>
      </c>
      <c r="J96" s="10">
        <f>'[2]3_GenCol2'!AO73</f>
        <v>0</v>
      </c>
      <c r="K96" s="10">
        <f t="shared" si="4"/>
        <v>0</v>
      </c>
      <c r="L96" s="7" t="e">
        <f t="shared" si="3"/>
        <v>#DIV/0!</v>
      </c>
    </row>
    <row r="97" spans="1:13">
      <c r="A97" s="19">
        <v>90</v>
      </c>
      <c r="B97" s="94">
        <v>93</v>
      </c>
      <c r="C97" s="110"/>
      <c r="D97" s="110"/>
      <c r="E97" s="110"/>
      <c r="F97" s="110" t="s">
        <v>91</v>
      </c>
      <c r="G97" s="114"/>
      <c r="H97" s="111"/>
      <c r="I97" s="10">
        <f>'[2]3_GenCol2'!AP11</f>
        <v>0</v>
      </c>
      <c r="J97" s="10">
        <f>'[2]3_GenCol2'!AP73</f>
        <v>0</v>
      </c>
      <c r="K97" s="10">
        <f t="shared" si="4"/>
        <v>0</v>
      </c>
      <c r="L97" s="7" t="e">
        <f t="shared" si="3"/>
        <v>#DIV/0!</v>
      </c>
    </row>
    <row r="98" spans="1:13">
      <c r="A98" s="19">
        <v>91</v>
      </c>
      <c r="B98" s="94">
        <v>94</v>
      </c>
      <c r="C98" s="110"/>
      <c r="D98" s="110"/>
      <c r="E98" s="110"/>
      <c r="F98" s="110" t="s">
        <v>92</v>
      </c>
      <c r="G98" s="114"/>
      <c r="H98" s="111"/>
      <c r="I98" s="10">
        <f>'[2]3_GenCol2'!AQ11</f>
        <v>0</v>
      </c>
      <c r="J98" s="10">
        <f>'[2]3_GenCol2'!AQ73</f>
        <v>0</v>
      </c>
      <c r="K98" s="10">
        <f t="shared" si="4"/>
        <v>0</v>
      </c>
      <c r="L98" s="7" t="e">
        <f t="shared" si="3"/>
        <v>#DIV/0!</v>
      </c>
    </row>
    <row r="99" spans="1:13">
      <c r="A99" s="19">
        <v>92</v>
      </c>
      <c r="B99" s="94">
        <v>95</v>
      </c>
      <c r="C99" s="110"/>
      <c r="D99" s="110"/>
      <c r="E99" s="110"/>
      <c r="F99" s="110" t="s">
        <v>93</v>
      </c>
      <c r="G99" s="114"/>
      <c r="H99" s="111"/>
      <c r="I99" s="10">
        <f>'[2]3_GenCol2'!AR11</f>
        <v>7000000</v>
      </c>
      <c r="J99" s="10">
        <f>'[2]3_GenCol2'!AR73</f>
        <v>0</v>
      </c>
      <c r="K99" s="10">
        <f t="shared" si="4"/>
        <v>-7000000</v>
      </c>
      <c r="L99" s="7">
        <f t="shared" si="3"/>
        <v>-1</v>
      </c>
    </row>
    <row r="100" spans="1:13">
      <c r="A100" s="19">
        <v>93</v>
      </c>
      <c r="B100" s="94">
        <v>96</v>
      </c>
      <c r="C100" s="110"/>
      <c r="D100" s="110"/>
      <c r="E100" s="110"/>
      <c r="F100" s="110" t="s">
        <v>94</v>
      </c>
      <c r="G100" s="114"/>
      <c r="H100" s="111"/>
      <c r="I100" s="10">
        <f>'[2]3_GenCol2'!AS11</f>
        <v>0</v>
      </c>
      <c r="J100" s="10">
        <f>'[2]3_GenCol2'!AS73</f>
        <v>0</v>
      </c>
      <c r="K100" s="10">
        <f t="shared" si="4"/>
        <v>0</v>
      </c>
      <c r="L100" s="7" t="e">
        <f t="shared" si="3"/>
        <v>#DIV/0!</v>
      </c>
    </row>
    <row r="101" spans="1:13">
      <c r="A101" s="19">
        <v>94</v>
      </c>
      <c r="B101" s="94">
        <v>97</v>
      </c>
      <c r="C101" s="110"/>
      <c r="D101" s="110"/>
      <c r="E101" s="110"/>
      <c r="F101" s="110" t="s">
        <v>95</v>
      </c>
      <c r="G101" s="114"/>
      <c r="H101" s="111"/>
      <c r="I101" s="10">
        <f>'[2]3_GenCol2'!AT11</f>
        <v>700000</v>
      </c>
      <c r="J101" s="10">
        <f>'[2]3_GenCol2'!AT73</f>
        <v>6392520</v>
      </c>
      <c r="K101" s="10">
        <f t="shared" si="4"/>
        <v>5692520</v>
      </c>
      <c r="L101" s="7">
        <f t="shared" si="3"/>
        <v>8.1321714285714286</v>
      </c>
    </row>
    <row r="102" spans="1:13">
      <c r="A102" s="19">
        <v>95</v>
      </c>
      <c r="B102" s="94">
        <v>98</v>
      </c>
      <c r="C102" s="110"/>
      <c r="D102" s="110"/>
      <c r="E102" s="110"/>
      <c r="F102" s="110" t="s">
        <v>96</v>
      </c>
      <c r="H102" s="111"/>
      <c r="I102" s="10">
        <f>'[2]3_GenCol2'!AU11</f>
        <v>0</v>
      </c>
      <c r="J102" s="10">
        <f>'[2]3_GenCol2'!AU73</f>
        <v>0</v>
      </c>
      <c r="K102" s="10">
        <f t="shared" si="4"/>
        <v>0</v>
      </c>
      <c r="L102" s="7" t="e">
        <f t="shared" si="3"/>
        <v>#DIV/0!</v>
      </c>
    </row>
    <row r="103" spans="1:13">
      <c r="A103" s="19">
        <v>96</v>
      </c>
      <c r="B103" s="94">
        <v>99</v>
      </c>
      <c r="C103" s="101"/>
      <c r="D103" s="101" t="s">
        <v>97</v>
      </c>
      <c r="E103" s="101"/>
      <c r="F103" s="101"/>
      <c r="G103" s="101"/>
      <c r="H103" s="113"/>
      <c r="I103" s="5">
        <f>SUM(I104:I106)+M103</f>
        <v>0</v>
      </c>
      <c r="J103" s="5">
        <f>SUM(J104:J106)</f>
        <v>0</v>
      </c>
      <c r="K103" s="5">
        <f t="shared" si="4"/>
        <v>0</v>
      </c>
      <c r="L103" s="7" t="e">
        <f t="shared" si="3"/>
        <v>#DIV/0!</v>
      </c>
      <c r="M103" s="109">
        <v>0</v>
      </c>
    </row>
    <row r="104" spans="1:13">
      <c r="A104" s="19">
        <v>97</v>
      </c>
      <c r="B104" s="94">
        <v>100</v>
      </c>
      <c r="C104" s="110"/>
      <c r="D104" s="110"/>
      <c r="E104" s="110" t="s">
        <v>98</v>
      </c>
      <c r="F104" s="118"/>
      <c r="G104" s="110"/>
      <c r="H104" s="108"/>
      <c r="I104" s="6">
        <f>'[2]3_GenCol2'!AV11</f>
        <v>0</v>
      </c>
      <c r="J104" s="6">
        <f>'[2]3_GenCol2'!AV73</f>
        <v>0</v>
      </c>
      <c r="K104" s="6">
        <f t="shared" si="4"/>
        <v>0</v>
      </c>
      <c r="L104" s="7" t="e">
        <f t="shared" si="3"/>
        <v>#DIV/0!</v>
      </c>
    </row>
    <row r="105" spans="1:13">
      <c r="A105" s="19">
        <v>98</v>
      </c>
      <c r="B105" s="94">
        <v>101</v>
      </c>
      <c r="C105" s="110"/>
      <c r="D105" s="110"/>
      <c r="E105" s="110" t="s">
        <v>99</v>
      </c>
      <c r="F105" s="118"/>
      <c r="G105" s="110"/>
      <c r="H105" s="108"/>
      <c r="I105" s="6">
        <f>'[2]3_GenCol2'!AW11</f>
        <v>0</v>
      </c>
      <c r="J105" s="6">
        <f>'[2]3_GenCol2'!AW73</f>
        <v>0</v>
      </c>
      <c r="K105" s="6">
        <f t="shared" si="4"/>
        <v>0</v>
      </c>
      <c r="L105" s="7" t="e">
        <f t="shared" si="3"/>
        <v>#DIV/0!</v>
      </c>
    </row>
    <row r="106" spans="1:13">
      <c r="A106" s="19">
        <v>99</v>
      </c>
      <c r="B106" s="94">
        <v>102</v>
      </c>
      <c r="C106" s="110"/>
      <c r="D106" s="110"/>
      <c r="E106" s="110" t="s">
        <v>100</v>
      </c>
      <c r="F106" s="118"/>
      <c r="G106" s="110"/>
      <c r="H106" s="108"/>
      <c r="I106" s="119">
        <f>SUM(I107:I109)</f>
        <v>0</v>
      </c>
      <c r="J106" s="119">
        <f>SUM(J107:J109)</f>
        <v>0</v>
      </c>
      <c r="K106" s="6">
        <f t="shared" si="4"/>
        <v>0</v>
      </c>
      <c r="L106" s="7" t="e">
        <f t="shared" si="3"/>
        <v>#DIV/0!</v>
      </c>
      <c r="M106" s="109"/>
    </row>
    <row r="107" spans="1:13">
      <c r="A107" s="19">
        <v>100</v>
      </c>
      <c r="B107" s="94">
        <v>103</v>
      </c>
      <c r="C107" s="110"/>
      <c r="D107" s="110"/>
      <c r="E107" s="110"/>
      <c r="F107" s="110" t="s">
        <v>101</v>
      </c>
      <c r="G107" s="116"/>
      <c r="H107" s="117"/>
      <c r="I107" s="10">
        <f>'[2]3_GenCol2'!AX11</f>
        <v>0</v>
      </c>
      <c r="J107" s="10">
        <f>'[2]3_GenCol2'!AX73</f>
        <v>0</v>
      </c>
      <c r="K107" s="10">
        <f t="shared" si="4"/>
        <v>0</v>
      </c>
      <c r="L107" s="7" t="e">
        <f t="shared" si="3"/>
        <v>#DIV/0!</v>
      </c>
    </row>
    <row r="108" spans="1:13">
      <c r="A108" s="19">
        <v>101</v>
      </c>
      <c r="B108" s="94">
        <v>104</v>
      </c>
      <c r="C108" s="110"/>
      <c r="D108" s="110"/>
      <c r="E108" s="110"/>
      <c r="F108" s="110" t="s">
        <v>102</v>
      </c>
      <c r="G108" s="116"/>
      <c r="H108" s="117"/>
      <c r="I108" s="10">
        <f>'[2]3_GenCol2'!AY11</f>
        <v>0</v>
      </c>
      <c r="J108" s="10">
        <f>'[2]3_GenCol2'!AY73</f>
        <v>0</v>
      </c>
      <c r="K108" s="10">
        <f t="shared" si="4"/>
        <v>0</v>
      </c>
      <c r="L108" s="7" t="e">
        <f t="shared" si="3"/>
        <v>#DIV/0!</v>
      </c>
    </row>
    <row r="109" spans="1:13">
      <c r="A109" s="19">
        <v>102</v>
      </c>
      <c r="B109" s="94">
        <v>105</v>
      </c>
      <c r="C109" s="110"/>
      <c r="D109" s="110"/>
      <c r="E109" s="110"/>
      <c r="F109" s="115" t="s">
        <v>103</v>
      </c>
      <c r="H109" s="117"/>
      <c r="I109" s="10">
        <f>'[2]3_GenCol2'!AZ11</f>
        <v>0</v>
      </c>
      <c r="J109" s="10">
        <f>'[2]3_GenCol2'!AZ73</f>
        <v>0</v>
      </c>
      <c r="K109" s="10">
        <f t="shared" si="4"/>
        <v>0</v>
      </c>
      <c r="L109" s="7" t="e">
        <f t="shared" si="3"/>
        <v>#DIV/0!</v>
      </c>
    </row>
    <row r="110" spans="1:13">
      <c r="A110" s="19">
        <v>103</v>
      </c>
      <c r="B110" s="94">
        <v>106</v>
      </c>
      <c r="C110" s="113" t="s">
        <v>104</v>
      </c>
      <c r="D110" s="117"/>
      <c r="E110" s="117"/>
      <c r="F110" s="117"/>
      <c r="G110" s="117"/>
      <c r="H110" s="111"/>
      <c r="I110" s="5">
        <f>I50+I9</f>
        <v>15078000</v>
      </c>
      <c r="J110" s="5">
        <f>J50+J9</f>
        <v>12332183.652000001</v>
      </c>
      <c r="K110" s="5">
        <f t="shared" si="4"/>
        <v>-2745816.3479999993</v>
      </c>
      <c r="L110" s="7">
        <f t="shared" si="3"/>
        <v>-0.18210746438519693</v>
      </c>
    </row>
    <row r="111" spans="1:13">
      <c r="A111" s="19">
        <v>104</v>
      </c>
      <c r="B111" s="94">
        <v>107</v>
      </c>
      <c r="C111" s="120" t="s">
        <v>105</v>
      </c>
      <c r="D111" s="120"/>
      <c r="E111" s="120"/>
      <c r="F111" s="120"/>
      <c r="G111" s="120"/>
      <c r="H111" s="113"/>
      <c r="I111" s="11"/>
      <c r="J111" s="1"/>
      <c r="K111" s="1"/>
      <c r="L111" s="12"/>
    </row>
    <row r="112" spans="1:13">
      <c r="A112" s="19">
        <v>105</v>
      </c>
      <c r="B112" s="94">
        <v>108</v>
      </c>
      <c r="C112" s="120"/>
      <c r="D112" s="120" t="s">
        <v>106</v>
      </c>
      <c r="E112" s="120"/>
      <c r="F112" s="120"/>
      <c r="G112" s="120"/>
      <c r="H112" s="113"/>
      <c r="I112" s="5">
        <f>I113+I116</f>
        <v>50028460</v>
      </c>
      <c r="J112" s="5">
        <f>J113+J116</f>
        <v>41389258</v>
      </c>
      <c r="K112" s="6">
        <f t="shared" ref="K112:K146" si="5">J112-I112</f>
        <v>-8639202</v>
      </c>
      <c r="L112" s="7">
        <f t="shared" ref="L112:L146" si="6">K112/I112</f>
        <v>-0.1726857472726524</v>
      </c>
    </row>
    <row r="113" spans="1:13">
      <c r="A113" s="19">
        <v>106</v>
      </c>
      <c r="B113" s="94">
        <v>109</v>
      </c>
      <c r="C113" s="110"/>
      <c r="D113" s="110"/>
      <c r="E113" s="110" t="s">
        <v>107</v>
      </c>
      <c r="G113" s="110"/>
      <c r="H113" s="108"/>
      <c r="I113" s="6">
        <f>I114+I115+M113</f>
        <v>50028460</v>
      </c>
      <c r="J113" s="6">
        <f>J114+J115</f>
        <v>41389258</v>
      </c>
      <c r="K113" s="6">
        <f t="shared" si="5"/>
        <v>-8639202</v>
      </c>
      <c r="L113" s="7">
        <f t="shared" si="6"/>
        <v>-0.1726857472726524</v>
      </c>
      <c r="M113" s="109">
        <v>0</v>
      </c>
    </row>
    <row r="114" spans="1:13">
      <c r="A114" s="19">
        <v>107</v>
      </c>
      <c r="B114" s="94">
        <v>110</v>
      </c>
      <c r="C114" s="110"/>
      <c r="D114" s="110"/>
      <c r="E114" s="110"/>
      <c r="F114" s="117" t="s">
        <v>14</v>
      </c>
      <c r="G114" s="114"/>
      <c r="H114" s="111"/>
      <c r="I114" s="10">
        <f>'[2]3_GenCol2'!BA11</f>
        <v>50028460</v>
      </c>
      <c r="J114" s="10">
        <f>'[2]3_GenCol2'!BA73</f>
        <v>41389258</v>
      </c>
      <c r="K114" s="10">
        <f t="shared" si="5"/>
        <v>-8639202</v>
      </c>
      <c r="L114" s="7">
        <f t="shared" si="6"/>
        <v>-0.1726857472726524</v>
      </c>
    </row>
    <row r="115" spans="1:13">
      <c r="A115" s="19">
        <v>108</v>
      </c>
      <c r="B115" s="94">
        <v>111</v>
      </c>
      <c r="C115" s="121"/>
      <c r="D115" s="122"/>
      <c r="E115" s="122"/>
      <c r="F115" s="111" t="s">
        <v>108</v>
      </c>
      <c r="H115" s="123"/>
      <c r="I115" s="10">
        <f>'[2]3_GenCol2'!BB11</f>
        <v>0</v>
      </c>
      <c r="J115" s="10">
        <f>'[2]3_GenCol2'!BB73</f>
        <v>0</v>
      </c>
      <c r="K115" s="10">
        <f t="shared" si="5"/>
        <v>0</v>
      </c>
      <c r="L115" s="7" t="e">
        <f t="shared" si="6"/>
        <v>#DIV/0!</v>
      </c>
    </row>
    <row r="116" spans="1:13">
      <c r="A116" s="19">
        <v>109</v>
      </c>
      <c r="B116" s="94">
        <v>112</v>
      </c>
      <c r="C116" s="121"/>
      <c r="E116" s="124" t="s">
        <v>109</v>
      </c>
      <c r="F116" s="110"/>
      <c r="G116" s="121"/>
      <c r="H116" s="123"/>
      <c r="I116" s="5">
        <f>SUM(I117:I121)+M116</f>
        <v>0</v>
      </c>
      <c r="J116" s="5">
        <f>SUM(J117:J121)</f>
        <v>0</v>
      </c>
      <c r="K116" s="5">
        <f t="shared" si="5"/>
        <v>0</v>
      </c>
      <c r="L116" s="7" t="e">
        <f t="shared" si="6"/>
        <v>#DIV/0!</v>
      </c>
      <c r="M116" s="109">
        <v>0</v>
      </c>
    </row>
    <row r="117" spans="1:13">
      <c r="A117" s="19">
        <v>110</v>
      </c>
      <c r="B117" s="94">
        <v>113</v>
      </c>
      <c r="C117" s="121"/>
      <c r="D117" s="122"/>
      <c r="E117" s="122"/>
      <c r="F117" s="110" t="s">
        <v>110</v>
      </c>
      <c r="G117" s="121"/>
      <c r="H117" s="125"/>
      <c r="I117" s="6">
        <f>'[2]3_GenCol2'!BC11</f>
        <v>0</v>
      </c>
      <c r="J117" s="6">
        <f>'[2]3_GenCol2'!BC73</f>
        <v>0</v>
      </c>
      <c r="K117" s="6">
        <f t="shared" si="5"/>
        <v>0</v>
      </c>
      <c r="L117" s="7" t="e">
        <f t="shared" si="6"/>
        <v>#DIV/0!</v>
      </c>
    </row>
    <row r="118" spans="1:13">
      <c r="A118" s="19">
        <v>111</v>
      </c>
      <c r="B118" s="94">
        <v>114</v>
      </c>
      <c r="C118" s="121"/>
      <c r="D118" s="122"/>
      <c r="E118" s="122"/>
      <c r="F118" s="110" t="s">
        <v>111</v>
      </c>
      <c r="G118" s="121"/>
      <c r="H118" s="125"/>
      <c r="I118" s="6">
        <f>'[2]3_GenCol2'!BD11</f>
        <v>0</v>
      </c>
      <c r="J118" s="6">
        <f>'[2]3_GenCol2'!BD73</f>
        <v>0</v>
      </c>
      <c r="K118" s="6">
        <f t="shared" si="5"/>
        <v>0</v>
      </c>
      <c r="L118" s="7" t="e">
        <f t="shared" si="6"/>
        <v>#DIV/0!</v>
      </c>
    </row>
    <row r="119" spans="1:13">
      <c r="A119" s="19">
        <v>112</v>
      </c>
      <c r="B119" s="94">
        <v>115</v>
      </c>
      <c r="C119" s="121"/>
      <c r="D119" s="122"/>
      <c r="E119" s="122"/>
      <c r="F119" s="110" t="s">
        <v>112</v>
      </c>
      <c r="G119" s="121"/>
      <c r="H119" s="125"/>
      <c r="I119" s="6">
        <f>'[2]3_GenCol2'!BE11</f>
        <v>0</v>
      </c>
      <c r="J119" s="6">
        <f>'[2]3_GenCol2'!BE73</f>
        <v>0</v>
      </c>
      <c r="K119" s="6">
        <f t="shared" si="5"/>
        <v>0</v>
      </c>
      <c r="L119" s="7" t="e">
        <f t="shared" si="6"/>
        <v>#DIV/0!</v>
      </c>
    </row>
    <row r="120" spans="1:13">
      <c r="A120" s="19">
        <v>113</v>
      </c>
      <c r="B120" s="94">
        <v>116</v>
      </c>
      <c r="C120" s="121"/>
      <c r="D120" s="122"/>
      <c r="E120" s="122"/>
      <c r="F120" s="110" t="s">
        <v>113</v>
      </c>
      <c r="G120" s="121"/>
      <c r="H120" s="125"/>
      <c r="I120" s="6">
        <f>'[2]3_GenCol2'!BF11</f>
        <v>0</v>
      </c>
      <c r="J120" s="6">
        <f>'[2]3_GenCol2'!BF73</f>
        <v>0</v>
      </c>
      <c r="K120" s="6">
        <f t="shared" si="5"/>
        <v>0</v>
      </c>
      <c r="L120" s="7" t="e">
        <f t="shared" si="6"/>
        <v>#DIV/0!</v>
      </c>
    </row>
    <row r="121" spans="1:13">
      <c r="A121" s="19">
        <v>114</v>
      </c>
      <c r="B121" s="94">
        <v>117</v>
      </c>
      <c r="C121" s="121"/>
      <c r="D121" s="122"/>
      <c r="E121" s="122"/>
      <c r="F121" s="110" t="s">
        <v>114</v>
      </c>
      <c r="G121" s="121"/>
      <c r="H121" s="125"/>
      <c r="I121" s="6">
        <f>'[2]3_GenCol2'!BG11</f>
        <v>0</v>
      </c>
      <c r="J121" s="6">
        <f>'[2]3_GenCol2'!BG73</f>
        <v>0</v>
      </c>
      <c r="K121" s="6">
        <f t="shared" si="5"/>
        <v>0</v>
      </c>
      <c r="L121" s="7" t="e">
        <f t="shared" si="6"/>
        <v>#DIV/0!</v>
      </c>
    </row>
    <row r="122" spans="1:13">
      <c r="A122" s="19">
        <v>115</v>
      </c>
      <c r="B122" s="94">
        <v>118</v>
      </c>
      <c r="C122" s="114"/>
      <c r="D122" s="101" t="s">
        <v>115</v>
      </c>
      <c r="E122" s="126"/>
      <c r="F122" s="126"/>
      <c r="G122" s="126"/>
      <c r="H122" s="127"/>
      <c r="I122" s="5">
        <f>I123+I126+I129+M122</f>
        <v>0</v>
      </c>
      <c r="J122" s="5">
        <f>J123+J126+J129</f>
        <v>0</v>
      </c>
      <c r="K122" s="5">
        <f t="shared" si="5"/>
        <v>0</v>
      </c>
      <c r="L122" s="7" t="e">
        <f t="shared" si="6"/>
        <v>#DIV/0!</v>
      </c>
      <c r="M122" s="109">
        <v>0</v>
      </c>
    </row>
    <row r="123" spans="1:13">
      <c r="A123" s="19">
        <v>116</v>
      </c>
      <c r="B123" s="94">
        <v>119</v>
      </c>
      <c r="C123" s="128"/>
      <c r="D123" s="129"/>
      <c r="E123" s="129" t="s">
        <v>116</v>
      </c>
      <c r="G123" s="130"/>
      <c r="H123" s="108"/>
      <c r="I123" s="8">
        <f>I124+I125</f>
        <v>0</v>
      </c>
      <c r="J123" s="8">
        <f>J124+J125</f>
        <v>0</v>
      </c>
      <c r="K123" s="6">
        <f t="shared" si="5"/>
        <v>0</v>
      </c>
      <c r="L123" s="7" t="e">
        <f t="shared" si="6"/>
        <v>#DIV/0!</v>
      </c>
    </row>
    <row r="124" spans="1:13">
      <c r="A124" s="19">
        <v>117</v>
      </c>
      <c r="B124" s="94">
        <v>120</v>
      </c>
      <c r="C124" s="128"/>
      <c r="D124" s="129"/>
      <c r="E124" s="129"/>
      <c r="F124" s="128" t="s">
        <v>117</v>
      </c>
      <c r="G124" s="114"/>
      <c r="H124" s="111"/>
      <c r="I124" s="13">
        <f>'[2]3_GenCol2'!BI11</f>
        <v>0</v>
      </c>
      <c r="J124" s="13">
        <f>'[2]3_GenCol2'!BI73</f>
        <v>0</v>
      </c>
      <c r="K124" s="10">
        <f t="shared" si="5"/>
        <v>0</v>
      </c>
      <c r="L124" s="7" t="e">
        <f t="shared" si="6"/>
        <v>#DIV/0!</v>
      </c>
    </row>
    <row r="125" spans="1:13">
      <c r="A125" s="19">
        <v>118</v>
      </c>
      <c r="B125" s="94">
        <v>121</v>
      </c>
      <c r="C125" s="128"/>
      <c r="D125" s="129"/>
      <c r="E125" s="129"/>
      <c r="F125" s="128" t="s">
        <v>118</v>
      </c>
      <c r="H125" s="111"/>
      <c r="I125" s="13">
        <f>'[2]3_GenCol2'!BH11</f>
        <v>0</v>
      </c>
      <c r="J125" s="13">
        <f>'[2]3_GenCol2'!BH73</f>
        <v>0</v>
      </c>
      <c r="K125" s="10">
        <f t="shared" si="5"/>
        <v>0</v>
      </c>
      <c r="L125" s="7" t="e">
        <f t="shared" si="6"/>
        <v>#DIV/0!</v>
      </c>
    </row>
    <row r="126" spans="1:13">
      <c r="A126" s="19">
        <v>119</v>
      </c>
      <c r="B126" s="94">
        <v>122</v>
      </c>
      <c r="C126" s="128"/>
      <c r="D126" s="129"/>
      <c r="E126" s="129" t="s">
        <v>119</v>
      </c>
      <c r="F126" s="129"/>
      <c r="G126" s="131"/>
      <c r="H126" s="132"/>
      <c r="I126" s="8">
        <f>I127+I128</f>
        <v>0</v>
      </c>
      <c r="J126" s="8">
        <f>J127+J128</f>
        <v>0</v>
      </c>
      <c r="K126" s="6">
        <f t="shared" si="5"/>
        <v>0</v>
      </c>
      <c r="L126" s="7" t="e">
        <f t="shared" si="6"/>
        <v>#DIV/0!</v>
      </c>
    </row>
    <row r="127" spans="1:13">
      <c r="A127" s="19">
        <v>120</v>
      </c>
      <c r="B127" s="94">
        <v>123</v>
      </c>
      <c r="C127" s="128"/>
      <c r="D127" s="129"/>
      <c r="E127" s="129"/>
      <c r="F127" s="129" t="s">
        <v>120</v>
      </c>
      <c r="G127" s="131"/>
      <c r="H127" s="108"/>
      <c r="I127" s="13">
        <f>'[2]3_GenCol2'!BJ11</f>
        <v>0</v>
      </c>
      <c r="J127" s="13">
        <f>'[2]3_GenCol2'!BJ73</f>
        <v>0</v>
      </c>
      <c r="K127" s="10">
        <f t="shared" si="5"/>
        <v>0</v>
      </c>
      <c r="L127" s="7" t="e">
        <f t="shared" si="6"/>
        <v>#DIV/0!</v>
      </c>
    </row>
    <row r="128" spans="1:13">
      <c r="A128" s="19">
        <v>121</v>
      </c>
      <c r="B128" s="94">
        <v>124</v>
      </c>
      <c r="C128" s="128"/>
      <c r="D128" s="129"/>
      <c r="E128" s="129"/>
      <c r="F128" s="129" t="s">
        <v>121</v>
      </c>
      <c r="G128" s="131"/>
      <c r="H128" s="108"/>
      <c r="I128" s="13">
        <f>'[2]3_GenCol2'!BK11</f>
        <v>0</v>
      </c>
      <c r="J128" s="13">
        <f>'[2]3_GenCol2'!BK73</f>
        <v>0</v>
      </c>
      <c r="K128" s="10">
        <f t="shared" si="5"/>
        <v>0</v>
      </c>
      <c r="L128" s="7" t="e">
        <f t="shared" si="6"/>
        <v>#DIV/0!</v>
      </c>
    </row>
    <row r="129" spans="1:13">
      <c r="A129" s="19">
        <v>122</v>
      </c>
      <c r="B129" s="94">
        <v>125</v>
      </c>
      <c r="C129" s="128"/>
      <c r="D129" s="129"/>
      <c r="E129" s="129" t="s">
        <v>122</v>
      </c>
      <c r="F129" s="129"/>
      <c r="G129" s="131"/>
      <c r="H129" s="108"/>
      <c r="I129" s="8">
        <f>SUM(I130:I133)</f>
        <v>0</v>
      </c>
      <c r="J129" s="8">
        <f>SUM(J130:J133)</f>
        <v>0</v>
      </c>
      <c r="K129" s="6">
        <f t="shared" si="5"/>
        <v>0</v>
      </c>
      <c r="L129" s="7" t="e">
        <f t="shared" si="6"/>
        <v>#DIV/0!</v>
      </c>
    </row>
    <row r="130" spans="1:13">
      <c r="A130" s="19">
        <v>123</v>
      </c>
      <c r="B130" s="94">
        <v>126</v>
      </c>
      <c r="C130" s="110"/>
      <c r="D130" s="117"/>
      <c r="E130" s="117"/>
      <c r="F130" s="117" t="s">
        <v>123</v>
      </c>
      <c r="G130" s="133"/>
      <c r="H130" s="108"/>
      <c r="I130" s="10">
        <f>'[2]3_GenCol2'!BL11</f>
        <v>0</v>
      </c>
      <c r="J130" s="10">
        <f>'[2]3_GenCol2'!BL73</f>
        <v>0</v>
      </c>
      <c r="K130" s="10">
        <f t="shared" si="5"/>
        <v>0</v>
      </c>
      <c r="L130" s="7" t="e">
        <f t="shared" si="6"/>
        <v>#DIV/0!</v>
      </c>
    </row>
    <row r="131" spans="1:13">
      <c r="A131" s="19">
        <v>124</v>
      </c>
      <c r="B131" s="94">
        <v>127</v>
      </c>
      <c r="C131" s="110"/>
      <c r="D131" s="117"/>
      <c r="E131" s="117"/>
      <c r="F131" s="117" t="s">
        <v>124</v>
      </c>
      <c r="G131" s="110"/>
      <c r="H131" s="108"/>
      <c r="I131" s="10">
        <f>'[2]3_GenCol2'!BM11</f>
        <v>0</v>
      </c>
      <c r="J131" s="10">
        <f>'[2]3_GenCol2'!BM73</f>
        <v>0</v>
      </c>
      <c r="K131" s="10">
        <f t="shared" si="5"/>
        <v>0</v>
      </c>
      <c r="L131" s="7" t="e">
        <f t="shared" si="6"/>
        <v>#DIV/0!</v>
      </c>
    </row>
    <row r="132" spans="1:13">
      <c r="A132" s="19">
        <v>125</v>
      </c>
      <c r="B132" s="94">
        <v>128</v>
      </c>
      <c r="C132" s="110"/>
      <c r="D132" s="117"/>
      <c r="E132" s="117"/>
      <c r="F132" s="117" t="s">
        <v>125</v>
      </c>
      <c r="G132" s="110"/>
      <c r="H132" s="108"/>
      <c r="I132" s="10">
        <f>'[2]3_GenCol2'!BO11</f>
        <v>0</v>
      </c>
      <c r="J132" s="10">
        <f>'[2]3_GenCol2'!BO73</f>
        <v>0</v>
      </c>
      <c r="K132" s="10">
        <f t="shared" si="5"/>
        <v>0</v>
      </c>
      <c r="L132" s="7" t="e">
        <f t="shared" si="6"/>
        <v>#DIV/0!</v>
      </c>
    </row>
    <row r="133" spans="1:13">
      <c r="A133" s="19">
        <v>126</v>
      </c>
      <c r="B133" s="94">
        <v>129</v>
      </c>
      <c r="C133" s="110"/>
      <c r="D133" s="117"/>
      <c r="E133" s="117"/>
      <c r="F133" s="117" t="s">
        <v>126</v>
      </c>
      <c r="G133" s="110"/>
      <c r="H133" s="108"/>
      <c r="I133" s="10">
        <f>'[2]3_GenCol2'!BN11</f>
        <v>0</v>
      </c>
      <c r="J133" s="10">
        <f>'[2]3_GenCol2'!BN73</f>
        <v>0</v>
      </c>
      <c r="K133" s="10">
        <f t="shared" si="5"/>
        <v>0</v>
      </c>
      <c r="L133" s="7" t="e">
        <f t="shared" si="6"/>
        <v>#DIV/0!</v>
      </c>
    </row>
    <row r="134" spans="1:13">
      <c r="A134" s="19">
        <v>127</v>
      </c>
      <c r="B134" s="94">
        <v>130</v>
      </c>
      <c r="C134" s="114"/>
      <c r="D134" s="101" t="s">
        <v>127</v>
      </c>
      <c r="E134" s="128"/>
      <c r="F134" s="128"/>
      <c r="G134" s="128"/>
      <c r="H134" s="108"/>
      <c r="I134" s="5">
        <f>I135+I136+M134</f>
        <v>0</v>
      </c>
      <c r="J134" s="5">
        <f>J135+J136</f>
        <v>0</v>
      </c>
      <c r="K134" s="5">
        <f t="shared" si="5"/>
        <v>0</v>
      </c>
      <c r="L134" s="7" t="e">
        <f t="shared" si="6"/>
        <v>#DIV/0!</v>
      </c>
      <c r="M134" s="109">
        <v>0</v>
      </c>
    </row>
    <row r="135" spans="1:13">
      <c r="A135" s="19">
        <v>128</v>
      </c>
      <c r="B135" s="94">
        <v>131</v>
      </c>
      <c r="C135" s="128"/>
      <c r="D135" s="128"/>
      <c r="E135" s="128" t="s">
        <v>128</v>
      </c>
      <c r="F135" s="114"/>
      <c r="G135" s="128"/>
      <c r="H135" s="108"/>
      <c r="I135" s="6">
        <f>'[2]3_GenCol2'!BP11</f>
        <v>0</v>
      </c>
      <c r="J135" s="6">
        <f>'[2]3_GenCol2'!BP73</f>
        <v>0</v>
      </c>
      <c r="K135" s="6">
        <f t="shared" si="5"/>
        <v>0</v>
      </c>
      <c r="L135" s="7" t="e">
        <f t="shared" si="6"/>
        <v>#DIV/0!</v>
      </c>
    </row>
    <row r="136" spans="1:13">
      <c r="A136" s="19">
        <v>129</v>
      </c>
      <c r="B136" s="94">
        <v>132</v>
      </c>
      <c r="C136" s="110"/>
      <c r="D136" s="110"/>
      <c r="E136" s="128" t="s">
        <v>129</v>
      </c>
      <c r="F136" s="114"/>
      <c r="G136" s="128"/>
      <c r="H136" s="108"/>
      <c r="I136" s="6">
        <f>'[2]3_GenCol2'!BQ11</f>
        <v>0</v>
      </c>
      <c r="J136" s="6">
        <f>'[2]3_GenCol2'!BQ73</f>
        <v>0</v>
      </c>
      <c r="K136" s="6">
        <f t="shared" si="5"/>
        <v>0</v>
      </c>
      <c r="L136" s="7" t="e">
        <f t="shared" si="6"/>
        <v>#DIV/0!</v>
      </c>
    </row>
    <row r="137" spans="1:13">
      <c r="A137" s="19">
        <v>130</v>
      </c>
      <c r="B137" s="94">
        <v>133</v>
      </c>
      <c r="C137" s="116"/>
      <c r="D137" s="101" t="s">
        <v>130</v>
      </c>
      <c r="E137" s="110"/>
      <c r="F137" s="110"/>
      <c r="G137" s="110"/>
      <c r="H137" s="111"/>
      <c r="I137" s="5">
        <f>SUM(I138:I140)+M137</f>
        <v>0</v>
      </c>
      <c r="J137" s="5">
        <f>SUM(J138:J140)</f>
        <v>0</v>
      </c>
      <c r="K137" s="5">
        <f t="shared" si="5"/>
        <v>0</v>
      </c>
      <c r="L137" s="7" t="e">
        <f t="shared" si="6"/>
        <v>#DIV/0!</v>
      </c>
      <c r="M137" s="109">
        <v>0</v>
      </c>
    </row>
    <row r="138" spans="1:13">
      <c r="A138" s="19">
        <v>131</v>
      </c>
      <c r="B138" s="94">
        <v>134</v>
      </c>
      <c r="C138" s="134"/>
      <c r="D138" s="115"/>
      <c r="E138" s="117" t="s">
        <v>131</v>
      </c>
      <c r="F138" s="114"/>
      <c r="G138" s="135"/>
      <c r="H138" s="135"/>
      <c r="I138" s="6">
        <f>'[2]3_GenCol2'!BR11</f>
        <v>0</v>
      </c>
      <c r="J138" s="6">
        <f>'[2]3_GenCol2'!BR73</f>
        <v>0</v>
      </c>
      <c r="K138" s="6">
        <f t="shared" si="5"/>
        <v>0</v>
      </c>
      <c r="L138" s="7" t="e">
        <f t="shared" si="6"/>
        <v>#DIV/0!</v>
      </c>
    </row>
    <row r="139" spans="1:13">
      <c r="A139" s="19">
        <v>132</v>
      </c>
      <c r="B139" s="94">
        <v>135</v>
      </c>
      <c r="C139" s="134"/>
      <c r="D139" s="115"/>
      <c r="E139" s="136" t="s">
        <v>132</v>
      </c>
      <c r="F139" s="114"/>
      <c r="G139" s="135"/>
      <c r="H139" s="135"/>
      <c r="I139" s="6">
        <f>'[2]3_GenCol2'!BS11</f>
        <v>0</v>
      </c>
      <c r="J139" s="6">
        <f>'[2]3_GenCol2'!BS73</f>
        <v>0</v>
      </c>
      <c r="K139" s="6">
        <f t="shared" si="5"/>
        <v>0</v>
      </c>
      <c r="L139" s="7" t="e">
        <f t="shared" si="6"/>
        <v>#DIV/0!</v>
      </c>
    </row>
    <row r="140" spans="1:13">
      <c r="A140" s="19">
        <v>133</v>
      </c>
      <c r="B140" s="94">
        <v>136</v>
      </c>
      <c r="C140" s="134"/>
      <c r="D140" s="115"/>
      <c r="E140" s="117" t="s">
        <v>133</v>
      </c>
      <c r="F140" s="114"/>
      <c r="G140" s="135"/>
      <c r="H140" s="135"/>
      <c r="I140" s="6">
        <f>'[2]3_GenCol2'!BT11</f>
        <v>0</v>
      </c>
      <c r="J140" s="6">
        <f>'[2]3_GenCol2'!BT73</f>
        <v>0</v>
      </c>
      <c r="K140" s="6">
        <f t="shared" si="5"/>
        <v>0</v>
      </c>
      <c r="L140" s="7" t="e">
        <f t="shared" si="6"/>
        <v>#DIV/0!</v>
      </c>
    </row>
    <row r="141" spans="1:13">
      <c r="A141" s="19">
        <v>134</v>
      </c>
      <c r="B141" s="94">
        <v>137</v>
      </c>
      <c r="D141" s="134" t="s">
        <v>134</v>
      </c>
      <c r="E141" s="134"/>
      <c r="F141" s="134"/>
      <c r="G141" s="137"/>
      <c r="H141" s="138"/>
      <c r="I141" s="5">
        <f>SUM(I142:I144)+M141</f>
        <v>0</v>
      </c>
      <c r="J141" s="5">
        <f>SUM(J142:J144)</f>
        <v>0</v>
      </c>
      <c r="K141" s="5">
        <f t="shared" si="5"/>
        <v>0</v>
      </c>
      <c r="L141" s="7" t="e">
        <f t="shared" si="6"/>
        <v>#DIV/0!</v>
      </c>
      <c r="M141" s="109">
        <v>0</v>
      </c>
    </row>
    <row r="142" spans="1:13">
      <c r="A142" s="19">
        <v>135</v>
      </c>
      <c r="B142" s="94">
        <v>138</v>
      </c>
      <c r="C142" s="110"/>
      <c r="D142" s="110"/>
      <c r="E142" s="110" t="s">
        <v>135</v>
      </c>
      <c r="F142" s="114"/>
      <c r="G142" s="139"/>
      <c r="H142" s="140"/>
      <c r="I142" s="6">
        <f>'[2]3_GenCol2'!BU11</f>
        <v>0</v>
      </c>
      <c r="J142" s="6">
        <f>'[2]3_GenCol2'!BU73</f>
        <v>0</v>
      </c>
      <c r="K142" s="6">
        <f t="shared" si="5"/>
        <v>0</v>
      </c>
      <c r="L142" s="7" t="e">
        <f t="shared" si="6"/>
        <v>#DIV/0!</v>
      </c>
    </row>
    <row r="143" spans="1:13">
      <c r="A143" s="19">
        <v>136</v>
      </c>
      <c r="B143" s="94">
        <v>139</v>
      </c>
      <c r="C143" s="110"/>
      <c r="D143" s="110"/>
      <c r="E143" s="110" t="s">
        <v>136</v>
      </c>
      <c r="F143" s="114"/>
      <c r="G143" s="139"/>
      <c r="H143" s="140"/>
      <c r="I143" s="6">
        <f>'[2]3_GenCol2'!BV11</f>
        <v>0</v>
      </c>
      <c r="J143" s="6">
        <f>'[2]3_GenCol2'!BV73</f>
        <v>0</v>
      </c>
      <c r="K143" s="6">
        <f t="shared" si="5"/>
        <v>0</v>
      </c>
      <c r="L143" s="7" t="e">
        <f t="shared" si="6"/>
        <v>#DIV/0!</v>
      </c>
      <c r="M143" s="141"/>
    </row>
    <row r="144" spans="1:13">
      <c r="A144" s="19">
        <v>137</v>
      </c>
      <c r="B144" s="94">
        <v>140</v>
      </c>
      <c r="C144" s="110"/>
      <c r="D144" s="110"/>
      <c r="E144" s="110" t="s">
        <v>137</v>
      </c>
      <c r="F144" s="114"/>
      <c r="G144" s="139"/>
      <c r="H144" s="140"/>
      <c r="I144" s="6">
        <f>'[2]3_GenCol2'!BW11</f>
        <v>0</v>
      </c>
      <c r="J144" s="6">
        <f>'[2]3_GenCol2'!BW73</f>
        <v>0</v>
      </c>
      <c r="K144" s="6">
        <f t="shared" si="5"/>
        <v>0</v>
      </c>
      <c r="L144" s="7" t="e">
        <f t="shared" si="6"/>
        <v>#DIV/0!</v>
      </c>
    </row>
    <row r="145" spans="1:13">
      <c r="A145" s="19">
        <v>138</v>
      </c>
      <c r="B145" s="94">
        <v>141</v>
      </c>
      <c r="C145" s="113" t="s">
        <v>138</v>
      </c>
      <c r="D145" s="140"/>
      <c r="E145" s="140"/>
      <c r="F145" s="140"/>
      <c r="G145" s="140"/>
      <c r="H145" s="140"/>
      <c r="I145" s="5">
        <f>I112+I122+I134+I137+I141</f>
        <v>50028460</v>
      </c>
      <c r="J145" s="5">
        <f>J112+J122+J134+J137+J141</f>
        <v>41389258</v>
      </c>
      <c r="K145" s="5">
        <f t="shared" si="5"/>
        <v>-8639202</v>
      </c>
      <c r="L145" s="7">
        <f t="shared" si="6"/>
        <v>-0.1726857472726524</v>
      </c>
    </row>
    <row r="146" spans="1:13">
      <c r="A146" s="19">
        <v>139</v>
      </c>
      <c r="B146" s="94">
        <v>142</v>
      </c>
      <c r="C146" s="113" t="s">
        <v>139</v>
      </c>
      <c r="D146" s="101"/>
      <c r="E146" s="101"/>
      <c r="F146" s="101"/>
      <c r="G146" s="101"/>
      <c r="H146" s="113"/>
      <c r="I146" s="5">
        <f>I145+I110</f>
        <v>65106460</v>
      </c>
      <c r="J146" s="5">
        <f>J145+J110</f>
        <v>53721441.652000003</v>
      </c>
      <c r="K146" s="5">
        <f t="shared" si="5"/>
        <v>-11385018.347999997</v>
      </c>
      <c r="L146" s="7">
        <f t="shared" si="6"/>
        <v>-0.17486772200485171</v>
      </c>
      <c r="M146" s="112"/>
    </row>
    <row r="147" spans="1:13">
      <c r="A147" s="19">
        <v>140</v>
      </c>
      <c r="B147" s="94">
        <v>143</v>
      </c>
      <c r="C147" s="113" t="s">
        <v>140</v>
      </c>
      <c r="D147" s="101"/>
      <c r="E147" s="101"/>
      <c r="F147" s="101"/>
      <c r="G147" s="101"/>
      <c r="H147" s="113"/>
      <c r="I147" s="11"/>
      <c r="J147" s="1"/>
      <c r="K147" s="1"/>
      <c r="L147" s="12"/>
    </row>
    <row r="148" spans="1:13">
      <c r="A148" s="19">
        <v>141</v>
      </c>
      <c r="B148" s="94">
        <v>144</v>
      </c>
      <c r="C148" s="110"/>
      <c r="D148" s="101" t="s">
        <v>141</v>
      </c>
      <c r="E148" s="101"/>
      <c r="F148" s="101"/>
      <c r="G148" s="101"/>
      <c r="H148" s="108"/>
      <c r="I148" s="5">
        <f>I149+I150+I151+I152+M148</f>
        <v>1250000</v>
      </c>
      <c r="J148" s="5">
        <f>J149+J150+J151+J152</f>
        <v>950055.31500000006</v>
      </c>
      <c r="K148" s="5">
        <f t="shared" ref="K148:K168" si="7">J148-I148</f>
        <v>-299944.68499999994</v>
      </c>
      <c r="L148" s="7">
        <f t="shared" ref="L148:L168" si="8">K148/I148</f>
        <v>-0.23995574799999994</v>
      </c>
      <c r="M148" s="109">
        <v>0</v>
      </c>
    </row>
    <row r="149" spans="1:13">
      <c r="A149" s="19">
        <v>142</v>
      </c>
      <c r="B149" s="94">
        <v>145</v>
      </c>
      <c r="C149" s="110"/>
      <c r="D149" s="110"/>
      <c r="E149" s="110" t="s">
        <v>14</v>
      </c>
      <c r="F149" s="114"/>
      <c r="G149" s="110"/>
      <c r="H149" s="111"/>
      <c r="I149" s="8">
        <f>'[2]1_RPT'!K6</f>
        <v>1250000</v>
      </c>
      <c r="J149" s="6">
        <f>+'[2]8_QRPT'!M29-'[2]8_QRPT'!N29</f>
        <v>572898.58499999996</v>
      </c>
      <c r="K149" s="6">
        <f t="shared" si="7"/>
        <v>-677101.41500000004</v>
      </c>
      <c r="L149" s="7">
        <f t="shared" si="8"/>
        <v>-0.54168113200000001</v>
      </c>
    </row>
    <row r="150" spans="1:13">
      <c r="A150" s="19">
        <v>143</v>
      </c>
      <c r="B150" s="94">
        <v>146</v>
      </c>
      <c r="C150" s="110"/>
      <c r="D150" s="110"/>
      <c r="E150" s="110" t="s">
        <v>15</v>
      </c>
      <c r="F150" s="114"/>
      <c r="G150" s="110"/>
      <c r="H150" s="111"/>
      <c r="I150" s="8">
        <f>'[2]1_RPT'!M6</f>
        <v>0</v>
      </c>
      <c r="J150" s="6">
        <f>+'[2]8_QRPT'!P29</f>
        <v>4082.8949999999995</v>
      </c>
      <c r="K150" s="6">
        <f t="shared" si="7"/>
        <v>4082.8949999999995</v>
      </c>
      <c r="L150" s="7" t="e">
        <f t="shared" si="8"/>
        <v>#DIV/0!</v>
      </c>
    </row>
    <row r="151" spans="1:13">
      <c r="A151" s="19">
        <v>144</v>
      </c>
      <c r="B151" s="94">
        <v>147</v>
      </c>
      <c r="C151" s="110"/>
      <c r="D151" s="110"/>
      <c r="E151" s="110" t="s">
        <v>16</v>
      </c>
      <c r="F151" s="114"/>
      <c r="G151" s="110"/>
      <c r="H151" s="111"/>
      <c r="I151" s="8">
        <f>'[2]1_RPT'!L6</f>
        <v>0</v>
      </c>
      <c r="J151" s="6">
        <f>+'[2]8_QRPT'!O29</f>
        <v>272843.84000000003</v>
      </c>
      <c r="K151" s="6">
        <f t="shared" si="7"/>
        <v>272843.84000000003</v>
      </c>
      <c r="L151" s="7" t="e">
        <f t="shared" si="8"/>
        <v>#DIV/0!</v>
      </c>
    </row>
    <row r="152" spans="1:13">
      <c r="A152" s="19">
        <v>145</v>
      </c>
      <c r="B152" s="94">
        <v>148</v>
      </c>
      <c r="C152" s="110"/>
      <c r="D152" s="110"/>
      <c r="E152" s="110" t="s">
        <v>17</v>
      </c>
      <c r="G152" s="110"/>
      <c r="H152" s="111"/>
      <c r="I152" s="8">
        <f>'[2]1_RPT'!N6</f>
        <v>0</v>
      </c>
      <c r="J152" s="6">
        <f>+'[2]8_QRPT'!Q29</f>
        <v>100229.995</v>
      </c>
      <c r="K152" s="6">
        <f t="shared" si="7"/>
        <v>100229.995</v>
      </c>
      <c r="L152" s="7" t="e">
        <f t="shared" si="8"/>
        <v>#DIV/0!</v>
      </c>
    </row>
    <row r="153" spans="1:13">
      <c r="A153" s="19">
        <v>146</v>
      </c>
      <c r="B153" s="94">
        <v>149</v>
      </c>
      <c r="C153" s="110"/>
      <c r="D153" s="142" t="s">
        <v>142</v>
      </c>
      <c r="E153" s="110"/>
      <c r="F153" s="128"/>
      <c r="G153" s="110"/>
      <c r="H153" s="111"/>
      <c r="I153" s="14">
        <f>I154</f>
        <v>0</v>
      </c>
      <c r="J153" s="14">
        <f>J154</f>
        <v>0</v>
      </c>
      <c r="K153" s="5">
        <f t="shared" si="7"/>
        <v>0</v>
      </c>
      <c r="L153" s="7" t="e">
        <f t="shared" si="8"/>
        <v>#DIV/0!</v>
      </c>
    </row>
    <row r="154" spans="1:13">
      <c r="A154" s="19">
        <v>147</v>
      </c>
      <c r="B154" s="94">
        <v>150</v>
      </c>
      <c r="C154" s="110"/>
      <c r="D154" s="142"/>
      <c r="E154" s="110"/>
      <c r="F154" s="128" t="s">
        <v>143</v>
      </c>
      <c r="G154" s="110"/>
      <c r="H154" s="108"/>
      <c r="I154" s="8">
        <f>I155+I156</f>
        <v>0</v>
      </c>
      <c r="J154" s="8">
        <f>J155+J156</f>
        <v>0</v>
      </c>
      <c r="K154" s="6">
        <f t="shared" si="7"/>
        <v>0</v>
      </c>
      <c r="L154" s="7" t="e">
        <f t="shared" si="8"/>
        <v>#DIV/0!</v>
      </c>
    </row>
    <row r="155" spans="1:13">
      <c r="A155" s="19">
        <v>148</v>
      </c>
      <c r="B155" s="94">
        <v>151</v>
      </c>
      <c r="C155" s="110"/>
      <c r="D155" s="142"/>
      <c r="E155" s="110"/>
      <c r="F155" s="128"/>
      <c r="G155" s="128" t="s">
        <v>118</v>
      </c>
      <c r="H155" s="111"/>
      <c r="I155" s="13">
        <f>'[2]4_SEFGenCol'!G11</f>
        <v>0</v>
      </c>
      <c r="J155" s="13">
        <f>'[2]4_SEFGenCol'!G28</f>
        <v>0</v>
      </c>
      <c r="K155" s="10">
        <f t="shared" si="7"/>
        <v>0</v>
      </c>
      <c r="L155" s="7" t="e">
        <f t="shared" si="8"/>
        <v>#DIV/0!</v>
      </c>
    </row>
    <row r="156" spans="1:13">
      <c r="A156" s="19">
        <v>149</v>
      </c>
      <c r="B156" s="94">
        <v>152</v>
      </c>
      <c r="C156" s="110"/>
      <c r="D156" s="142"/>
      <c r="E156" s="110"/>
      <c r="F156" s="128"/>
      <c r="G156" s="128" t="s">
        <v>117</v>
      </c>
      <c r="H156" s="111"/>
      <c r="I156" s="13">
        <f>'[2]4_SEFGenCol'!F11</f>
        <v>0</v>
      </c>
      <c r="J156" s="13">
        <f>'[2]4_SEFGenCol'!F28</f>
        <v>0</v>
      </c>
      <c r="K156" s="10">
        <f t="shared" si="7"/>
        <v>0</v>
      </c>
      <c r="L156" s="7" t="e">
        <f t="shared" si="8"/>
        <v>#DIV/0!</v>
      </c>
    </row>
    <row r="157" spans="1:13">
      <c r="A157" s="19">
        <v>150</v>
      </c>
      <c r="B157" s="94">
        <v>153</v>
      </c>
      <c r="C157" s="110"/>
      <c r="D157" s="101" t="s">
        <v>144</v>
      </c>
      <c r="E157" s="110"/>
      <c r="F157" s="110"/>
      <c r="G157" s="110"/>
      <c r="H157" s="111"/>
      <c r="I157" s="5">
        <f>I158+I159</f>
        <v>0</v>
      </c>
      <c r="J157" s="5">
        <f>J158+J159</f>
        <v>0</v>
      </c>
      <c r="K157" s="5">
        <f t="shared" si="7"/>
        <v>0</v>
      </c>
      <c r="L157" s="7" t="e">
        <f t="shared" si="8"/>
        <v>#DIV/0!</v>
      </c>
    </row>
    <row r="158" spans="1:13">
      <c r="A158" s="19">
        <v>151</v>
      </c>
      <c r="B158" s="94">
        <v>154</v>
      </c>
      <c r="C158" s="110"/>
      <c r="D158" s="110"/>
      <c r="E158" s="110"/>
      <c r="F158" s="110" t="s">
        <v>98</v>
      </c>
      <c r="G158" s="110"/>
      <c r="H158" s="108"/>
      <c r="I158" s="6">
        <f>'[2]4_SEFGenCol'!D11</f>
        <v>0</v>
      </c>
      <c r="J158" s="6">
        <f>'[2]4_SEFGenCol'!D28</f>
        <v>0</v>
      </c>
      <c r="K158" s="6">
        <f t="shared" si="7"/>
        <v>0</v>
      </c>
      <c r="L158" s="7" t="e">
        <f t="shared" si="8"/>
        <v>#DIV/0!</v>
      </c>
    </row>
    <row r="159" spans="1:13">
      <c r="A159" s="19">
        <v>152</v>
      </c>
      <c r="B159" s="94">
        <v>155</v>
      </c>
      <c r="C159" s="110"/>
      <c r="D159" s="128"/>
      <c r="E159" s="128"/>
      <c r="F159" s="128" t="s">
        <v>145</v>
      </c>
      <c r="G159" s="128"/>
      <c r="H159" s="108"/>
      <c r="I159" s="6">
        <f>'[2]4_SEFGenCol'!E11</f>
        <v>0</v>
      </c>
      <c r="J159" s="6">
        <f>'[2]4_SEFGenCol'!E28</f>
        <v>0</v>
      </c>
      <c r="K159" s="6">
        <f t="shared" si="7"/>
        <v>0</v>
      </c>
      <c r="L159" s="7" t="e">
        <f t="shared" si="8"/>
        <v>#DIV/0!</v>
      </c>
    </row>
    <row r="160" spans="1:13">
      <c r="A160" s="19">
        <v>153</v>
      </c>
      <c r="B160" s="94">
        <v>156</v>
      </c>
      <c r="C160" s="110"/>
      <c r="D160" s="106" t="s">
        <v>120</v>
      </c>
      <c r="E160" s="128"/>
      <c r="F160" s="128"/>
      <c r="G160" s="128"/>
      <c r="H160" s="108"/>
      <c r="I160" s="5">
        <f>'[2]4_SEFGenCol'!H11</f>
        <v>0</v>
      </c>
      <c r="J160" s="5">
        <f>'[2]4_SEFGenCol'!H28</f>
        <v>0</v>
      </c>
      <c r="K160" s="5">
        <f t="shared" si="7"/>
        <v>0</v>
      </c>
      <c r="L160" s="7" t="e">
        <f t="shared" si="8"/>
        <v>#DIV/0!</v>
      </c>
    </row>
    <row r="161" spans="1:13">
      <c r="A161" s="19">
        <v>154</v>
      </c>
      <c r="B161" s="94">
        <v>157</v>
      </c>
      <c r="C161" s="101" t="s">
        <v>146</v>
      </c>
      <c r="D161" s="128"/>
      <c r="E161" s="128"/>
      <c r="F161" s="128"/>
      <c r="G161" s="128"/>
      <c r="H161" s="108"/>
      <c r="I161" s="5">
        <f>I162+I163</f>
        <v>0</v>
      </c>
      <c r="J161" s="5">
        <f>J162+J163</f>
        <v>0</v>
      </c>
      <c r="K161" s="5">
        <f t="shared" si="7"/>
        <v>0</v>
      </c>
      <c r="L161" s="7" t="e">
        <f t="shared" si="8"/>
        <v>#DIV/0!</v>
      </c>
    </row>
    <row r="162" spans="1:13">
      <c r="A162" s="19">
        <v>155</v>
      </c>
      <c r="B162" s="94">
        <v>158</v>
      </c>
      <c r="C162" s="128"/>
      <c r="D162" s="128"/>
      <c r="E162" s="128"/>
      <c r="F162" s="128" t="s">
        <v>128</v>
      </c>
      <c r="G162" s="128"/>
      <c r="H162" s="108"/>
      <c r="I162" s="6">
        <f>'[2]4_SEFGenCol'!I11</f>
        <v>0</v>
      </c>
      <c r="J162" s="6">
        <f>'[2]4_SEFGenCol'!I28</f>
        <v>0</v>
      </c>
      <c r="K162" s="6">
        <f t="shared" si="7"/>
        <v>0</v>
      </c>
      <c r="L162" s="7" t="e">
        <f t="shared" si="8"/>
        <v>#DIV/0!</v>
      </c>
    </row>
    <row r="163" spans="1:13">
      <c r="A163" s="19">
        <v>156</v>
      </c>
      <c r="B163" s="94">
        <v>159</v>
      </c>
      <c r="C163" s="110"/>
      <c r="D163" s="110"/>
      <c r="E163" s="110"/>
      <c r="F163" s="110" t="s">
        <v>129</v>
      </c>
      <c r="G163" s="110"/>
      <c r="H163" s="108"/>
      <c r="I163" s="6">
        <f>'[2]4_SEFGenCol'!J11</f>
        <v>0</v>
      </c>
      <c r="J163" s="6">
        <f>'[2]4_SEFGenCol'!J28</f>
        <v>0</v>
      </c>
      <c r="K163" s="6">
        <f t="shared" si="7"/>
        <v>0</v>
      </c>
      <c r="L163" s="7" t="e">
        <f t="shared" si="8"/>
        <v>#DIV/0!</v>
      </c>
    </row>
    <row r="164" spans="1:13">
      <c r="A164" s="19">
        <v>157</v>
      </c>
      <c r="B164" s="94">
        <v>160</v>
      </c>
      <c r="C164" s="134" t="s">
        <v>147</v>
      </c>
      <c r="D164" s="134"/>
      <c r="E164" s="134"/>
      <c r="F164" s="134"/>
      <c r="G164" s="137"/>
      <c r="H164" s="107"/>
      <c r="I164" s="5">
        <f>I165+I166</f>
        <v>0</v>
      </c>
      <c r="J164" s="5">
        <f>J165+J166</f>
        <v>0</v>
      </c>
      <c r="K164" s="5">
        <f t="shared" si="7"/>
        <v>0</v>
      </c>
      <c r="L164" s="7" t="e">
        <f t="shared" si="8"/>
        <v>#DIV/0!</v>
      </c>
    </row>
    <row r="165" spans="1:13">
      <c r="A165" s="19">
        <v>158</v>
      </c>
      <c r="B165" s="94">
        <v>161</v>
      </c>
      <c r="C165" s="110"/>
      <c r="D165" s="110"/>
      <c r="E165" s="110"/>
      <c r="F165" s="110" t="s">
        <v>135</v>
      </c>
      <c r="G165" s="139"/>
      <c r="H165" s="107"/>
      <c r="I165" s="6">
        <f>'[2]4_SEFGenCol'!K11</f>
        <v>0</v>
      </c>
      <c r="J165" s="6">
        <f>'[2]4_SEFGenCol'!K28</f>
        <v>0</v>
      </c>
      <c r="K165" s="6">
        <f t="shared" si="7"/>
        <v>0</v>
      </c>
      <c r="L165" s="7" t="e">
        <f t="shared" si="8"/>
        <v>#DIV/0!</v>
      </c>
    </row>
    <row r="166" spans="1:13">
      <c r="A166" s="19">
        <v>159</v>
      </c>
      <c r="B166" s="94">
        <v>162</v>
      </c>
      <c r="C166" s="110"/>
      <c r="D166" s="110"/>
      <c r="E166" s="110"/>
      <c r="F166" s="110" t="s">
        <v>136</v>
      </c>
      <c r="G166" s="139"/>
      <c r="H166" s="107"/>
      <c r="I166" s="6">
        <f>'[2]4_SEFGenCol'!L11</f>
        <v>0</v>
      </c>
      <c r="J166" s="6">
        <f>'[2]4_SEFGenCol'!L28</f>
        <v>0</v>
      </c>
      <c r="K166" s="6">
        <f t="shared" si="7"/>
        <v>0</v>
      </c>
      <c r="L166" s="7" t="e">
        <f t="shared" si="8"/>
        <v>#DIV/0!</v>
      </c>
    </row>
    <row r="167" spans="1:13">
      <c r="A167" s="19">
        <v>160</v>
      </c>
      <c r="B167" s="94">
        <v>163</v>
      </c>
      <c r="C167" s="101" t="s">
        <v>148</v>
      </c>
      <c r="D167" s="110"/>
      <c r="E167" s="110"/>
      <c r="F167" s="110"/>
      <c r="G167" s="110"/>
      <c r="H167" s="124"/>
      <c r="I167" s="5">
        <f>I148+I153+I157+I160+I161+I164</f>
        <v>1250000</v>
      </c>
      <c r="J167" s="5">
        <f>J148+J153+J157+J161+J164+J160</f>
        <v>950055.31500000006</v>
      </c>
      <c r="K167" s="5">
        <f t="shared" si="7"/>
        <v>-299944.68499999994</v>
      </c>
      <c r="L167" s="7">
        <f t="shared" si="8"/>
        <v>-0.23995574799999994</v>
      </c>
    </row>
    <row r="168" spans="1:13">
      <c r="A168" s="19">
        <v>161</v>
      </c>
      <c r="B168" s="94">
        <v>164</v>
      </c>
      <c r="C168" s="101" t="s">
        <v>149</v>
      </c>
      <c r="D168" s="110"/>
      <c r="E168" s="110"/>
      <c r="F168" s="110"/>
      <c r="G168" s="110"/>
      <c r="H168" s="107"/>
      <c r="I168" s="5">
        <f>I167+I146</f>
        <v>66356460</v>
      </c>
      <c r="J168" s="5">
        <f>J167+J146</f>
        <v>54671496.967</v>
      </c>
      <c r="K168" s="5">
        <f t="shared" si="7"/>
        <v>-11684963.033</v>
      </c>
      <c r="L168" s="7">
        <f t="shared" si="8"/>
        <v>-0.17609382768459922</v>
      </c>
    </row>
    <row r="169" spans="1:13">
      <c r="B169" s="94"/>
      <c r="I169" s="143" t="s">
        <v>150</v>
      </c>
      <c r="M169" s="141"/>
    </row>
    <row r="170" spans="1:13">
      <c r="B170" s="94"/>
      <c r="I170" s="143"/>
      <c r="M170" s="141"/>
    </row>
    <row r="171" spans="1:13">
      <c r="B171" s="94"/>
      <c r="I171" s="143"/>
      <c r="M171" s="141"/>
    </row>
    <row r="172" spans="1:13">
      <c r="B172" s="145" t="s">
        <v>151</v>
      </c>
      <c r="C172" s="146"/>
      <c r="D172" s="146"/>
      <c r="E172" s="146"/>
      <c r="I172" s="159" t="s">
        <v>154</v>
      </c>
      <c r="J172" s="159"/>
      <c r="K172" s="159"/>
      <c r="M172" s="109"/>
    </row>
    <row r="173" spans="1:13">
      <c r="B173" s="146"/>
      <c r="C173" s="146"/>
      <c r="D173" s="146"/>
      <c r="E173" s="146"/>
      <c r="I173" s="155" t="s">
        <v>155</v>
      </c>
      <c r="J173" s="155"/>
      <c r="K173" s="155"/>
      <c r="L173" s="147"/>
    </row>
    <row r="174" spans="1:13">
      <c r="D174" s="148"/>
      <c r="E174" s="146"/>
      <c r="I174" s="143"/>
      <c r="J174" s="143"/>
    </row>
    <row r="175" spans="1:13">
      <c r="D175" s="148"/>
      <c r="E175" s="146"/>
      <c r="I175" s="143"/>
      <c r="J175" s="143"/>
    </row>
    <row r="176" spans="1:13">
      <c r="D176" s="148"/>
      <c r="E176" s="146"/>
      <c r="I176" s="143"/>
      <c r="J176" s="143"/>
    </row>
    <row r="177" spans="4:10">
      <c r="D177" s="148"/>
      <c r="E177" s="146"/>
      <c r="I177" s="143"/>
      <c r="J177" s="143"/>
    </row>
  </sheetData>
  <sheetProtection password="CF7A" sheet="1" objects="1" scenarios="1"/>
  <mergeCells count="6">
    <mergeCell ref="C3:L3"/>
    <mergeCell ref="H5:L5"/>
    <mergeCell ref="H6:L6"/>
    <mergeCell ref="C7:G7"/>
    <mergeCell ref="I173:K173"/>
    <mergeCell ref="I172:K17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4"/>
  <sheetViews>
    <sheetView topLeftCell="B64" workbookViewId="0">
      <selection activeCell="G80" sqref="G80"/>
    </sheetView>
  </sheetViews>
  <sheetFormatPr defaultRowHeight="15"/>
  <cols>
    <col min="1" max="1" width="8.85546875" hidden="1" customWidth="1"/>
    <col min="2" max="2" width="11.7109375" customWidth="1"/>
    <col min="3" max="3" width="61" customWidth="1"/>
    <col min="4" max="9" width="14.28515625" customWidth="1"/>
    <col min="10" max="10" width="4.140625" customWidth="1"/>
    <col min="11" max="12" width="8.85546875" hidden="1" customWidth="1"/>
    <col min="257" max="257" width="0" hidden="1" customWidth="1"/>
    <col min="258" max="258" width="11.7109375" customWidth="1"/>
    <col min="259" max="259" width="61" customWidth="1"/>
    <col min="260" max="265" width="14.28515625" customWidth="1"/>
    <col min="266" max="266" width="4.140625" customWidth="1"/>
    <col min="267" max="268" width="0" hidden="1" customWidth="1"/>
    <col min="513" max="513" width="0" hidden="1" customWidth="1"/>
    <col min="514" max="514" width="11.7109375" customWidth="1"/>
    <col min="515" max="515" width="61" customWidth="1"/>
    <col min="516" max="521" width="14.28515625" customWidth="1"/>
    <col min="522" max="522" width="4.140625" customWidth="1"/>
    <col min="523" max="524" width="0" hidden="1" customWidth="1"/>
    <col min="769" max="769" width="0" hidden="1" customWidth="1"/>
    <col min="770" max="770" width="11.7109375" customWidth="1"/>
    <col min="771" max="771" width="61" customWidth="1"/>
    <col min="772" max="777" width="14.28515625" customWidth="1"/>
    <col min="778" max="778" width="4.140625" customWidth="1"/>
    <col min="779" max="780" width="0" hidden="1" customWidth="1"/>
    <col min="1025" max="1025" width="0" hidden="1" customWidth="1"/>
    <col min="1026" max="1026" width="11.7109375" customWidth="1"/>
    <col min="1027" max="1027" width="61" customWidth="1"/>
    <col min="1028" max="1033" width="14.28515625" customWidth="1"/>
    <col min="1034" max="1034" width="4.140625" customWidth="1"/>
    <col min="1035" max="1036" width="0" hidden="1" customWidth="1"/>
    <col min="1281" max="1281" width="0" hidden="1" customWidth="1"/>
    <col min="1282" max="1282" width="11.7109375" customWidth="1"/>
    <col min="1283" max="1283" width="61" customWidth="1"/>
    <col min="1284" max="1289" width="14.28515625" customWidth="1"/>
    <col min="1290" max="1290" width="4.140625" customWidth="1"/>
    <col min="1291" max="1292" width="0" hidden="1" customWidth="1"/>
    <col min="1537" max="1537" width="0" hidden="1" customWidth="1"/>
    <col min="1538" max="1538" width="11.7109375" customWidth="1"/>
    <col min="1539" max="1539" width="61" customWidth="1"/>
    <col min="1540" max="1545" width="14.28515625" customWidth="1"/>
    <col min="1546" max="1546" width="4.140625" customWidth="1"/>
    <col min="1547" max="1548" width="0" hidden="1" customWidth="1"/>
    <col min="1793" max="1793" width="0" hidden="1" customWidth="1"/>
    <col min="1794" max="1794" width="11.7109375" customWidth="1"/>
    <col min="1795" max="1795" width="61" customWidth="1"/>
    <col min="1796" max="1801" width="14.28515625" customWidth="1"/>
    <col min="1802" max="1802" width="4.140625" customWidth="1"/>
    <col min="1803" max="1804" width="0" hidden="1" customWidth="1"/>
    <col min="2049" max="2049" width="0" hidden="1" customWidth="1"/>
    <col min="2050" max="2050" width="11.7109375" customWidth="1"/>
    <col min="2051" max="2051" width="61" customWidth="1"/>
    <col min="2052" max="2057" width="14.28515625" customWidth="1"/>
    <col min="2058" max="2058" width="4.140625" customWidth="1"/>
    <col min="2059" max="2060" width="0" hidden="1" customWidth="1"/>
    <col min="2305" max="2305" width="0" hidden="1" customWidth="1"/>
    <col min="2306" max="2306" width="11.7109375" customWidth="1"/>
    <col min="2307" max="2307" width="61" customWidth="1"/>
    <col min="2308" max="2313" width="14.28515625" customWidth="1"/>
    <col min="2314" max="2314" width="4.140625" customWidth="1"/>
    <col min="2315" max="2316" width="0" hidden="1" customWidth="1"/>
    <col min="2561" max="2561" width="0" hidden="1" customWidth="1"/>
    <col min="2562" max="2562" width="11.7109375" customWidth="1"/>
    <col min="2563" max="2563" width="61" customWidth="1"/>
    <col min="2564" max="2569" width="14.28515625" customWidth="1"/>
    <col min="2570" max="2570" width="4.140625" customWidth="1"/>
    <col min="2571" max="2572" width="0" hidden="1" customWidth="1"/>
    <col min="2817" max="2817" width="0" hidden="1" customWidth="1"/>
    <col min="2818" max="2818" width="11.7109375" customWidth="1"/>
    <col min="2819" max="2819" width="61" customWidth="1"/>
    <col min="2820" max="2825" width="14.28515625" customWidth="1"/>
    <col min="2826" max="2826" width="4.140625" customWidth="1"/>
    <col min="2827" max="2828" width="0" hidden="1" customWidth="1"/>
    <col min="3073" max="3073" width="0" hidden="1" customWidth="1"/>
    <col min="3074" max="3074" width="11.7109375" customWidth="1"/>
    <col min="3075" max="3075" width="61" customWidth="1"/>
    <col min="3076" max="3081" width="14.28515625" customWidth="1"/>
    <col min="3082" max="3082" width="4.140625" customWidth="1"/>
    <col min="3083" max="3084" width="0" hidden="1" customWidth="1"/>
    <col min="3329" max="3329" width="0" hidden="1" customWidth="1"/>
    <col min="3330" max="3330" width="11.7109375" customWidth="1"/>
    <col min="3331" max="3331" width="61" customWidth="1"/>
    <col min="3332" max="3337" width="14.28515625" customWidth="1"/>
    <col min="3338" max="3338" width="4.140625" customWidth="1"/>
    <col min="3339" max="3340" width="0" hidden="1" customWidth="1"/>
    <col min="3585" max="3585" width="0" hidden="1" customWidth="1"/>
    <col min="3586" max="3586" width="11.7109375" customWidth="1"/>
    <col min="3587" max="3587" width="61" customWidth="1"/>
    <col min="3588" max="3593" width="14.28515625" customWidth="1"/>
    <col min="3594" max="3594" width="4.140625" customWidth="1"/>
    <col min="3595" max="3596" width="0" hidden="1" customWidth="1"/>
    <col min="3841" max="3841" width="0" hidden="1" customWidth="1"/>
    <col min="3842" max="3842" width="11.7109375" customWidth="1"/>
    <col min="3843" max="3843" width="61" customWidth="1"/>
    <col min="3844" max="3849" width="14.28515625" customWidth="1"/>
    <col min="3850" max="3850" width="4.140625" customWidth="1"/>
    <col min="3851" max="3852" width="0" hidden="1" customWidth="1"/>
    <col min="4097" max="4097" width="0" hidden="1" customWidth="1"/>
    <col min="4098" max="4098" width="11.7109375" customWidth="1"/>
    <col min="4099" max="4099" width="61" customWidth="1"/>
    <col min="4100" max="4105" width="14.28515625" customWidth="1"/>
    <col min="4106" max="4106" width="4.140625" customWidth="1"/>
    <col min="4107" max="4108" width="0" hidden="1" customWidth="1"/>
    <col min="4353" max="4353" width="0" hidden="1" customWidth="1"/>
    <col min="4354" max="4354" width="11.7109375" customWidth="1"/>
    <col min="4355" max="4355" width="61" customWidth="1"/>
    <col min="4356" max="4361" width="14.28515625" customWidth="1"/>
    <col min="4362" max="4362" width="4.140625" customWidth="1"/>
    <col min="4363" max="4364" width="0" hidden="1" customWidth="1"/>
    <col min="4609" max="4609" width="0" hidden="1" customWidth="1"/>
    <col min="4610" max="4610" width="11.7109375" customWidth="1"/>
    <col min="4611" max="4611" width="61" customWidth="1"/>
    <col min="4612" max="4617" width="14.28515625" customWidth="1"/>
    <col min="4618" max="4618" width="4.140625" customWidth="1"/>
    <col min="4619" max="4620" width="0" hidden="1" customWidth="1"/>
    <col min="4865" max="4865" width="0" hidden="1" customWidth="1"/>
    <col min="4866" max="4866" width="11.7109375" customWidth="1"/>
    <col min="4867" max="4867" width="61" customWidth="1"/>
    <col min="4868" max="4873" width="14.28515625" customWidth="1"/>
    <col min="4874" max="4874" width="4.140625" customWidth="1"/>
    <col min="4875" max="4876" width="0" hidden="1" customWidth="1"/>
    <col min="5121" max="5121" width="0" hidden="1" customWidth="1"/>
    <col min="5122" max="5122" width="11.7109375" customWidth="1"/>
    <col min="5123" max="5123" width="61" customWidth="1"/>
    <col min="5124" max="5129" width="14.28515625" customWidth="1"/>
    <col min="5130" max="5130" width="4.140625" customWidth="1"/>
    <col min="5131" max="5132" width="0" hidden="1" customWidth="1"/>
    <col min="5377" max="5377" width="0" hidden="1" customWidth="1"/>
    <col min="5378" max="5378" width="11.7109375" customWidth="1"/>
    <col min="5379" max="5379" width="61" customWidth="1"/>
    <col min="5380" max="5385" width="14.28515625" customWidth="1"/>
    <col min="5386" max="5386" width="4.140625" customWidth="1"/>
    <col min="5387" max="5388" width="0" hidden="1" customWidth="1"/>
    <col min="5633" max="5633" width="0" hidden="1" customWidth="1"/>
    <col min="5634" max="5634" width="11.7109375" customWidth="1"/>
    <col min="5635" max="5635" width="61" customWidth="1"/>
    <col min="5636" max="5641" width="14.28515625" customWidth="1"/>
    <col min="5642" max="5642" width="4.140625" customWidth="1"/>
    <col min="5643" max="5644" width="0" hidden="1" customWidth="1"/>
    <col min="5889" max="5889" width="0" hidden="1" customWidth="1"/>
    <col min="5890" max="5890" width="11.7109375" customWidth="1"/>
    <col min="5891" max="5891" width="61" customWidth="1"/>
    <col min="5892" max="5897" width="14.28515625" customWidth="1"/>
    <col min="5898" max="5898" width="4.140625" customWidth="1"/>
    <col min="5899" max="5900" width="0" hidden="1" customWidth="1"/>
    <col min="6145" max="6145" width="0" hidden="1" customWidth="1"/>
    <col min="6146" max="6146" width="11.7109375" customWidth="1"/>
    <col min="6147" max="6147" width="61" customWidth="1"/>
    <col min="6148" max="6153" width="14.28515625" customWidth="1"/>
    <col min="6154" max="6154" width="4.140625" customWidth="1"/>
    <col min="6155" max="6156" width="0" hidden="1" customWidth="1"/>
    <col min="6401" max="6401" width="0" hidden="1" customWidth="1"/>
    <col min="6402" max="6402" width="11.7109375" customWidth="1"/>
    <col min="6403" max="6403" width="61" customWidth="1"/>
    <col min="6404" max="6409" width="14.28515625" customWidth="1"/>
    <col min="6410" max="6410" width="4.140625" customWidth="1"/>
    <col min="6411" max="6412" width="0" hidden="1" customWidth="1"/>
    <col min="6657" max="6657" width="0" hidden="1" customWidth="1"/>
    <col min="6658" max="6658" width="11.7109375" customWidth="1"/>
    <col min="6659" max="6659" width="61" customWidth="1"/>
    <col min="6660" max="6665" width="14.28515625" customWidth="1"/>
    <col min="6666" max="6666" width="4.140625" customWidth="1"/>
    <col min="6667" max="6668" width="0" hidden="1" customWidth="1"/>
    <col min="6913" max="6913" width="0" hidden="1" customWidth="1"/>
    <col min="6914" max="6914" width="11.7109375" customWidth="1"/>
    <col min="6915" max="6915" width="61" customWidth="1"/>
    <col min="6916" max="6921" width="14.28515625" customWidth="1"/>
    <col min="6922" max="6922" width="4.140625" customWidth="1"/>
    <col min="6923" max="6924" width="0" hidden="1" customWidth="1"/>
    <col min="7169" max="7169" width="0" hidden="1" customWidth="1"/>
    <col min="7170" max="7170" width="11.7109375" customWidth="1"/>
    <col min="7171" max="7171" width="61" customWidth="1"/>
    <col min="7172" max="7177" width="14.28515625" customWidth="1"/>
    <col min="7178" max="7178" width="4.140625" customWidth="1"/>
    <col min="7179" max="7180" width="0" hidden="1" customWidth="1"/>
    <col min="7425" max="7425" width="0" hidden="1" customWidth="1"/>
    <col min="7426" max="7426" width="11.7109375" customWidth="1"/>
    <col min="7427" max="7427" width="61" customWidth="1"/>
    <col min="7428" max="7433" width="14.28515625" customWidth="1"/>
    <col min="7434" max="7434" width="4.140625" customWidth="1"/>
    <col min="7435" max="7436" width="0" hidden="1" customWidth="1"/>
    <col min="7681" max="7681" width="0" hidden="1" customWidth="1"/>
    <col min="7682" max="7682" width="11.7109375" customWidth="1"/>
    <col min="7683" max="7683" width="61" customWidth="1"/>
    <col min="7684" max="7689" width="14.28515625" customWidth="1"/>
    <col min="7690" max="7690" width="4.140625" customWidth="1"/>
    <col min="7691" max="7692" width="0" hidden="1" customWidth="1"/>
    <col min="7937" max="7937" width="0" hidden="1" customWidth="1"/>
    <col min="7938" max="7938" width="11.7109375" customWidth="1"/>
    <col min="7939" max="7939" width="61" customWidth="1"/>
    <col min="7940" max="7945" width="14.28515625" customWidth="1"/>
    <col min="7946" max="7946" width="4.140625" customWidth="1"/>
    <col min="7947" max="7948" width="0" hidden="1" customWidth="1"/>
    <col min="8193" max="8193" width="0" hidden="1" customWidth="1"/>
    <col min="8194" max="8194" width="11.7109375" customWidth="1"/>
    <col min="8195" max="8195" width="61" customWidth="1"/>
    <col min="8196" max="8201" width="14.28515625" customWidth="1"/>
    <col min="8202" max="8202" width="4.140625" customWidth="1"/>
    <col min="8203" max="8204" width="0" hidden="1" customWidth="1"/>
    <col min="8449" max="8449" width="0" hidden="1" customWidth="1"/>
    <col min="8450" max="8450" width="11.7109375" customWidth="1"/>
    <col min="8451" max="8451" width="61" customWidth="1"/>
    <col min="8452" max="8457" width="14.28515625" customWidth="1"/>
    <col min="8458" max="8458" width="4.140625" customWidth="1"/>
    <col min="8459" max="8460" width="0" hidden="1" customWidth="1"/>
    <col min="8705" max="8705" width="0" hidden="1" customWidth="1"/>
    <col min="8706" max="8706" width="11.7109375" customWidth="1"/>
    <col min="8707" max="8707" width="61" customWidth="1"/>
    <col min="8708" max="8713" width="14.28515625" customWidth="1"/>
    <col min="8714" max="8714" width="4.140625" customWidth="1"/>
    <col min="8715" max="8716" width="0" hidden="1" customWidth="1"/>
    <col min="8961" max="8961" width="0" hidden="1" customWidth="1"/>
    <col min="8962" max="8962" width="11.7109375" customWidth="1"/>
    <col min="8963" max="8963" width="61" customWidth="1"/>
    <col min="8964" max="8969" width="14.28515625" customWidth="1"/>
    <col min="8970" max="8970" width="4.140625" customWidth="1"/>
    <col min="8971" max="8972" width="0" hidden="1" customWidth="1"/>
    <col min="9217" max="9217" width="0" hidden="1" customWidth="1"/>
    <col min="9218" max="9218" width="11.7109375" customWidth="1"/>
    <col min="9219" max="9219" width="61" customWidth="1"/>
    <col min="9220" max="9225" width="14.28515625" customWidth="1"/>
    <col min="9226" max="9226" width="4.140625" customWidth="1"/>
    <col min="9227" max="9228" width="0" hidden="1" customWidth="1"/>
    <col min="9473" max="9473" width="0" hidden="1" customWidth="1"/>
    <col min="9474" max="9474" width="11.7109375" customWidth="1"/>
    <col min="9475" max="9475" width="61" customWidth="1"/>
    <col min="9476" max="9481" width="14.28515625" customWidth="1"/>
    <col min="9482" max="9482" width="4.140625" customWidth="1"/>
    <col min="9483" max="9484" width="0" hidden="1" customWidth="1"/>
    <col min="9729" max="9729" width="0" hidden="1" customWidth="1"/>
    <col min="9730" max="9730" width="11.7109375" customWidth="1"/>
    <col min="9731" max="9731" width="61" customWidth="1"/>
    <col min="9732" max="9737" width="14.28515625" customWidth="1"/>
    <col min="9738" max="9738" width="4.140625" customWidth="1"/>
    <col min="9739" max="9740" width="0" hidden="1" customWidth="1"/>
    <col min="9985" max="9985" width="0" hidden="1" customWidth="1"/>
    <col min="9986" max="9986" width="11.7109375" customWidth="1"/>
    <col min="9987" max="9987" width="61" customWidth="1"/>
    <col min="9988" max="9993" width="14.28515625" customWidth="1"/>
    <col min="9994" max="9994" width="4.140625" customWidth="1"/>
    <col min="9995" max="9996" width="0" hidden="1" customWidth="1"/>
    <col min="10241" max="10241" width="0" hidden="1" customWidth="1"/>
    <col min="10242" max="10242" width="11.7109375" customWidth="1"/>
    <col min="10243" max="10243" width="61" customWidth="1"/>
    <col min="10244" max="10249" width="14.28515625" customWidth="1"/>
    <col min="10250" max="10250" width="4.140625" customWidth="1"/>
    <col min="10251" max="10252" width="0" hidden="1" customWidth="1"/>
    <col min="10497" max="10497" width="0" hidden="1" customWidth="1"/>
    <col min="10498" max="10498" width="11.7109375" customWidth="1"/>
    <col min="10499" max="10499" width="61" customWidth="1"/>
    <col min="10500" max="10505" width="14.28515625" customWidth="1"/>
    <col min="10506" max="10506" width="4.140625" customWidth="1"/>
    <col min="10507" max="10508" width="0" hidden="1" customWidth="1"/>
    <col min="10753" max="10753" width="0" hidden="1" customWidth="1"/>
    <col min="10754" max="10754" width="11.7109375" customWidth="1"/>
    <col min="10755" max="10755" width="61" customWidth="1"/>
    <col min="10756" max="10761" width="14.28515625" customWidth="1"/>
    <col min="10762" max="10762" width="4.140625" customWidth="1"/>
    <col min="10763" max="10764" width="0" hidden="1" customWidth="1"/>
    <col min="11009" max="11009" width="0" hidden="1" customWidth="1"/>
    <col min="11010" max="11010" width="11.7109375" customWidth="1"/>
    <col min="11011" max="11011" width="61" customWidth="1"/>
    <col min="11012" max="11017" width="14.28515625" customWidth="1"/>
    <col min="11018" max="11018" width="4.140625" customWidth="1"/>
    <col min="11019" max="11020" width="0" hidden="1" customWidth="1"/>
    <col min="11265" max="11265" width="0" hidden="1" customWidth="1"/>
    <col min="11266" max="11266" width="11.7109375" customWidth="1"/>
    <col min="11267" max="11267" width="61" customWidth="1"/>
    <col min="11268" max="11273" width="14.28515625" customWidth="1"/>
    <col min="11274" max="11274" width="4.140625" customWidth="1"/>
    <col min="11275" max="11276" width="0" hidden="1" customWidth="1"/>
    <col min="11521" max="11521" width="0" hidden="1" customWidth="1"/>
    <col min="11522" max="11522" width="11.7109375" customWidth="1"/>
    <col min="11523" max="11523" width="61" customWidth="1"/>
    <col min="11524" max="11529" width="14.28515625" customWidth="1"/>
    <col min="11530" max="11530" width="4.140625" customWidth="1"/>
    <col min="11531" max="11532" width="0" hidden="1" customWidth="1"/>
    <col min="11777" max="11777" width="0" hidden="1" customWidth="1"/>
    <col min="11778" max="11778" width="11.7109375" customWidth="1"/>
    <col min="11779" max="11779" width="61" customWidth="1"/>
    <col min="11780" max="11785" width="14.28515625" customWidth="1"/>
    <col min="11786" max="11786" width="4.140625" customWidth="1"/>
    <col min="11787" max="11788" width="0" hidden="1" customWidth="1"/>
    <col min="12033" max="12033" width="0" hidden="1" customWidth="1"/>
    <col min="12034" max="12034" width="11.7109375" customWidth="1"/>
    <col min="12035" max="12035" width="61" customWidth="1"/>
    <col min="12036" max="12041" width="14.28515625" customWidth="1"/>
    <col min="12042" max="12042" width="4.140625" customWidth="1"/>
    <col min="12043" max="12044" width="0" hidden="1" customWidth="1"/>
    <col min="12289" max="12289" width="0" hidden="1" customWidth="1"/>
    <col min="12290" max="12290" width="11.7109375" customWidth="1"/>
    <col min="12291" max="12291" width="61" customWidth="1"/>
    <col min="12292" max="12297" width="14.28515625" customWidth="1"/>
    <col min="12298" max="12298" width="4.140625" customWidth="1"/>
    <col min="12299" max="12300" width="0" hidden="1" customWidth="1"/>
    <col min="12545" max="12545" width="0" hidden="1" customWidth="1"/>
    <col min="12546" max="12546" width="11.7109375" customWidth="1"/>
    <col min="12547" max="12547" width="61" customWidth="1"/>
    <col min="12548" max="12553" width="14.28515625" customWidth="1"/>
    <col min="12554" max="12554" width="4.140625" customWidth="1"/>
    <col min="12555" max="12556" width="0" hidden="1" customWidth="1"/>
    <col min="12801" max="12801" width="0" hidden="1" customWidth="1"/>
    <col min="12802" max="12802" width="11.7109375" customWidth="1"/>
    <col min="12803" max="12803" width="61" customWidth="1"/>
    <col min="12804" max="12809" width="14.28515625" customWidth="1"/>
    <col min="12810" max="12810" width="4.140625" customWidth="1"/>
    <col min="12811" max="12812" width="0" hidden="1" customWidth="1"/>
    <col min="13057" max="13057" width="0" hidden="1" customWidth="1"/>
    <col min="13058" max="13058" width="11.7109375" customWidth="1"/>
    <col min="13059" max="13059" width="61" customWidth="1"/>
    <col min="13060" max="13065" width="14.28515625" customWidth="1"/>
    <col min="13066" max="13066" width="4.140625" customWidth="1"/>
    <col min="13067" max="13068" width="0" hidden="1" customWidth="1"/>
    <col min="13313" max="13313" width="0" hidden="1" customWidth="1"/>
    <col min="13314" max="13314" width="11.7109375" customWidth="1"/>
    <col min="13315" max="13315" width="61" customWidth="1"/>
    <col min="13316" max="13321" width="14.28515625" customWidth="1"/>
    <col min="13322" max="13322" width="4.140625" customWidth="1"/>
    <col min="13323" max="13324" width="0" hidden="1" customWidth="1"/>
    <col min="13569" max="13569" width="0" hidden="1" customWidth="1"/>
    <col min="13570" max="13570" width="11.7109375" customWidth="1"/>
    <col min="13571" max="13571" width="61" customWidth="1"/>
    <col min="13572" max="13577" width="14.28515625" customWidth="1"/>
    <col min="13578" max="13578" width="4.140625" customWidth="1"/>
    <col min="13579" max="13580" width="0" hidden="1" customWidth="1"/>
    <col min="13825" max="13825" width="0" hidden="1" customWidth="1"/>
    <col min="13826" max="13826" width="11.7109375" customWidth="1"/>
    <col min="13827" max="13827" width="61" customWidth="1"/>
    <col min="13828" max="13833" width="14.28515625" customWidth="1"/>
    <col min="13834" max="13834" width="4.140625" customWidth="1"/>
    <col min="13835" max="13836" width="0" hidden="1" customWidth="1"/>
    <col min="14081" max="14081" width="0" hidden="1" customWidth="1"/>
    <col min="14082" max="14082" width="11.7109375" customWidth="1"/>
    <col min="14083" max="14083" width="61" customWidth="1"/>
    <col min="14084" max="14089" width="14.28515625" customWidth="1"/>
    <col min="14090" max="14090" width="4.140625" customWidth="1"/>
    <col min="14091" max="14092" width="0" hidden="1" customWidth="1"/>
    <col min="14337" max="14337" width="0" hidden="1" customWidth="1"/>
    <col min="14338" max="14338" width="11.7109375" customWidth="1"/>
    <col min="14339" max="14339" width="61" customWidth="1"/>
    <col min="14340" max="14345" width="14.28515625" customWidth="1"/>
    <col min="14346" max="14346" width="4.140625" customWidth="1"/>
    <col min="14347" max="14348" width="0" hidden="1" customWidth="1"/>
    <col min="14593" max="14593" width="0" hidden="1" customWidth="1"/>
    <col min="14594" max="14594" width="11.7109375" customWidth="1"/>
    <col min="14595" max="14595" width="61" customWidth="1"/>
    <col min="14596" max="14601" width="14.28515625" customWidth="1"/>
    <col min="14602" max="14602" width="4.140625" customWidth="1"/>
    <col min="14603" max="14604" width="0" hidden="1" customWidth="1"/>
    <col min="14849" max="14849" width="0" hidden="1" customWidth="1"/>
    <col min="14850" max="14850" width="11.7109375" customWidth="1"/>
    <col min="14851" max="14851" width="61" customWidth="1"/>
    <col min="14852" max="14857" width="14.28515625" customWidth="1"/>
    <col min="14858" max="14858" width="4.140625" customWidth="1"/>
    <col min="14859" max="14860" width="0" hidden="1" customWidth="1"/>
    <col min="15105" max="15105" width="0" hidden="1" customWidth="1"/>
    <col min="15106" max="15106" width="11.7109375" customWidth="1"/>
    <col min="15107" max="15107" width="61" customWidth="1"/>
    <col min="15108" max="15113" width="14.28515625" customWidth="1"/>
    <col min="15114" max="15114" width="4.140625" customWidth="1"/>
    <col min="15115" max="15116" width="0" hidden="1" customWidth="1"/>
    <col min="15361" max="15361" width="0" hidden="1" customWidth="1"/>
    <col min="15362" max="15362" width="11.7109375" customWidth="1"/>
    <col min="15363" max="15363" width="61" customWidth="1"/>
    <col min="15364" max="15369" width="14.28515625" customWidth="1"/>
    <col min="15370" max="15370" width="4.140625" customWidth="1"/>
    <col min="15371" max="15372" width="0" hidden="1" customWidth="1"/>
    <col min="15617" max="15617" width="0" hidden="1" customWidth="1"/>
    <col min="15618" max="15618" width="11.7109375" customWidth="1"/>
    <col min="15619" max="15619" width="61" customWidth="1"/>
    <col min="15620" max="15625" width="14.28515625" customWidth="1"/>
    <col min="15626" max="15626" width="4.140625" customWidth="1"/>
    <col min="15627" max="15628" width="0" hidden="1" customWidth="1"/>
    <col min="15873" max="15873" width="0" hidden="1" customWidth="1"/>
    <col min="15874" max="15874" width="11.7109375" customWidth="1"/>
    <col min="15875" max="15875" width="61" customWidth="1"/>
    <col min="15876" max="15881" width="14.28515625" customWidth="1"/>
    <col min="15882" max="15882" width="4.140625" customWidth="1"/>
    <col min="15883" max="15884" width="0" hidden="1" customWidth="1"/>
    <col min="16129" max="16129" width="0" hidden="1" customWidth="1"/>
    <col min="16130" max="16130" width="11.7109375" customWidth="1"/>
    <col min="16131" max="16131" width="61" customWidth="1"/>
    <col min="16132" max="16137" width="14.28515625" customWidth="1"/>
    <col min="16138" max="16138" width="4.140625" customWidth="1"/>
    <col min="16139" max="16140" width="0" hidden="1" customWidth="1"/>
  </cols>
  <sheetData>
    <row r="1" spans="1:11" ht="39.950000000000003" customHeight="1">
      <c r="A1" s="149"/>
      <c r="B1" s="167" t="s">
        <v>156</v>
      </c>
      <c r="C1" s="167"/>
      <c r="D1" s="167"/>
      <c r="E1" s="167"/>
      <c r="F1" s="167"/>
      <c r="G1" s="167"/>
      <c r="H1" s="167"/>
      <c r="I1" s="167"/>
      <c r="J1" s="167"/>
      <c r="K1" s="149"/>
    </row>
    <row r="2" spans="1:11" ht="20.100000000000001" customHeight="1">
      <c r="A2" s="149"/>
      <c r="B2" s="168" t="s">
        <v>157</v>
      </c>
      <c r="C2" s="168"/>
      <c r="D2" s="168"/>
      <c r="E2" s="168"/>
      <c r="F2" s="168"/>
      <c r="G2" s="168"/>
      <c r="H2" s="168"/>
      <c r="I2" s="168"/>
      <c r="J2" s="168"/>
      <c r="K2" s="149"/>
    </row>
    <row r="3" spans="1:11" ht="20.100000000000001" customHeight="1">
      <c r="A3" s="149"/>
      <c r="B3" s="151" t="s">
        <v>158</v>
      </c>
      <c r="C3" s="151" t="s">
        <v>159</v>
      </c>
      <c r="D3" s="149"/>
      <c r="E3" s="149"/>
      <c r="F3" s="149"/>
      <c r="G3" s="149"/>
      <c r="H3" s="149"/>
      <c r="I3" s="149"/>
      <c r="J3" s="149"/>
      <c r="K3" s="149"/>
    </row>
    <row r="4" spans="1:11" ht="20.100000000000001" customHeight="1" thickBot="1">
      <c r="A4" s="149"/>
      <c r="B4" s="151" t="s">
        <v>160</v>
      </c>
      <c r="C4" s="151" t="s">
        <v>161</v>
      </c>
      <c r="D4" s="149"/>
      <c r="E4" s="149"/>
      <c r="F4" s="149"/>
      <c r="G4" s="149"/>
      <c r="H4" s="149"/>
      <c r="I4" s="149"/>
      <c r="J4" s="149"/>
      <c r="K4" s="149"/>
    </row>
    <row r="5" spans="1:11" ht="35.1" customHeight="1" thickBot="1">
      <c r="A5" s="149"/>
      <c r="B5" s="169" t="s">
        <v>4</v>
      </c>
      <c r="C5" s="169"/>
      <c r="D5" s="152" t="s">
        <v>162</v>
      </c>
      <c r="E5" s="152" t="s">
        <v>163</v>
      </c>
      <c r="F5" s="152" t="s">
        <v>164</v>
      </c>
      <c r="G5" s="152" t="s">
        <v>165</v>
      </c>
      <c r="H5" s="152" t="s">
        <v>166</v>
      </c>
      <c r="I5" s="152" t="s">
        <v>167</v>
      </c>
      <c r="J5" s="149"/>
      <c r="K5" s="149"/>
    </row>
    <row r="6" spans="1:11" ht="20.100000000000001" customHeight="1" thickBot="1">
      <c r="A6" s="149"/>
      <c r="B6" s="163" t="s">
        <v>10</v>
      </c>
      <c r="C6" s="163"/>
      <c r="D6" s="153" t="s">
        <v>168</v>
      </c>
      <c r="E6" s="153" t="s">
        <v>169</v>
      </c>
      <c r="F6" s="153" t="s">
        <v>170</v>
      </c>
      <c r="G6" s="153" t="s">
        <v>171</v>
      </c>
      <c r="H6" s="153" t="s">
        <v>171</v>
      </c>
      <c r="I6" s="153" t="s">
        <v>172</v>
      </c>
      <c r="J6" s="149"/>
      <c r="K6" s="149"/>
    </row>
    <row r="7" spans="1:11" ht="20.100000000000001" customHeight="1" thickBot="1">
      <c r="A7" s="149"/>
      <c r="B7" s="163" t="s">
        <v>173</v>
      </c>
      <c r="C7" s="163"/>
      <c r="D7" s="153" t="s">
        <v>174</v>
      </c>
      <c r="E7" s="153" t="s">
        <v>175</v>
      </c>
      <c r="F7" s="153" t="s">
        <v>170</v>
      </c>
      <c r="G7" s="153" t="s">
        <v>171</v>
      </c>
      <c r="H7" s="153" t="s">
        <v>171</v>
      </c>
      <c r="I7" s="153" t="s">
        <v>176</v>
      </c>
      <c r="J7" s="149"/>
      <c r="K7" s="149"/>
    </row>
    <row r="8" spans="1:11" ht="20.100000000000001" customHeight="1" thickBot="1">
      <c r="A8" s="149"/>
      <c r="B8" s="163" t="s">
        <v>177</v>
      </c>
      <c r="C8" s="163"/>
      <c r="D8" s="153" t="s">
        <v>178</v>
      </c>
      <c r="E8" s="153" t="s">
        <v>179</v>
      </c>
      <c r="F8" s="153" t="s">
        <v>170</v>
      </c>
      <c r="G8" s="153" t="s">
        <v>171</v>
      </c>
      <c r="H8" s="153" t="s">
        <v>171</v>
      </c>
      <c r="I8" s="153" t="s">
        <v>180</v>
      </c>
      <c r="J8" s="149"/>
      <c r="K8" s="149"/>
    </row>
    <row r="9" spans="1:11" ht="20.100000000000001" customHeight="1" thickBot="1">
      <c r="A9" s="149"/>
      <c r="B9" s="163" t="s">
        <v>181</v>
      </c>
      <c r="C9" s="163"/>
      <c r="D9" s="153" t="s">
        <v>182</v>
      </c>
      <c r="E9" s="153" t="s">
        <v>183</v>
      </c>
      <c r="F9" s="153" t="s">
        <v>171</v>
      </c>
      <c r="G9" s="153" t="s">
        <v>171</v>
      </c>
      <c r="H9" s="153" t="s">
        <v>171</v>
      </c>
      <c r="I9" s="153" t="s">
        <v>183</v>
      </c>
      <c r="J9" s="149"/>
      <c r="K9" s="149"/>
    </row>
    <row r="10" spans="1:11" ht="20.100000000000001" customHeight="1" thickBot="1">
      <c r="A10" s="149"/>
      <c r="B10" s="163" t="s">
        <v>184</v>
      </c>
      <c r="C10" s="163"/>
      <c r="D10" s="153" t="s">
        <v>185</v>
      </c>
      <c r="E10" s="153" t="s">
        <v>186</v>
      </c>
      <c r="F10" s="153" t="s">
        <v>171</v>
      </c>
      <c r="G10" s="153" t="s">
        <v>171</v>
      </c>
      <c r="H10" s="153" t="s">
        <v>171</v>
      </c>
      <c r="I10" s="153" t="s">
        <v>186</v>
      </c>
      <c r="J10" s="149"/>
      <c r="K10" s="149"/>
    </row>
    <row r="11" spans="1:11" ht="20.100000000000001" customHeight="1" thickBot="1">
      <c r="A11" s="149"/>
      <c r="B11" s="163" t="s">
        <v>187</v>
      </c>
      <c r="C11" s="163"/>
      <c r="D11" s="153" t="s">
        <v>188</v>
      </c>
      <c r="E11" s="153" t="s">
        <v>189</v>
      </c>
      <c r="F11" s="153" t="s">
        <v>171</v>
      </c>
      <c r="G11" s="153" t="s">
        <v>171</v>
      </c>
      <c r="H11" s="153" t="s">
        <v>171</v>
      </c>
      <c r="I11" s="153" t="s">
        <v>189</v>
      </c>
      <c r="J11" s="149"/>
      <c r="K11" s="149"/>
    </row>
    <row r="12" spans="1:11" ht="20.100000000000001" customHeight="1" thickBot="1">
      <c r="A12" s="149"/>
      <c r="B12" s="163" t="s">
        <v>190</v>
      </c>
      <c r="C12" s="163"/>
      <c r="D12" s="153" t="s">
        <v>191</v>
      </c>
      <c r="E12" s="153" t="s">
        <v>192</v>
      </c>
      <c r="F12" s="153" t="s">
        <v>171</v>
      </c>
      <c r="G12" s="153" t="s">
        <v>171</v>
      </c>
      <c r="H12" s="153" t="s">
        <v>171</v>
      </c>
      <c r="I12" s="153" t="s">
        <v>192</v>
      </c>
      <c r="J12" s="149"/>
      <c r="K12" s="149"/>
    </row>
    <row r="13" spans="1:11" ht="20.100000000000001" customHeight="1" thickBot="1">
      <c r="A13" s="149"/>
      <c r="B13" s="163" t="s">
        <v>193</v>
      </c>
      <c r="C13" s="163"/>
      <c r="D13" s="153" t="s">
        <v>194</v>
      </c>
      <c r="E13" s="153" t="s">
        <v>195</v>
      </c>
      <c r="F13" s="153" t="s">
        <v>171</v>
      </c>
      <c r="G13" s="153" t="s">
        <v>171</v>
      </c>
      <c r="H13" s="153" t="s">
        <v>171</v>
      </c>
      <c r="I13" s="153" t="s">
        <v>195</v>
      </c>
      <c r="J13" s="149"/>
      <c r="K13" s="149"/>
    </row>
    <row r="14" spans="1:11" ht="20.100000000000001" customHeight="1" thickBot="1">
      <c r="A14" s="149"/>
      <c r="B14" s="163" t="s">
        <v>196</v>
      </c>
      <c r="C14" s="163"/>
      <c r="D14" s="153" t="s">
        <v>197</v>
      </c>
      <c r="E14" s="153" t="s">
        <v>198</v>
      </c>
      <c r="F14" s="153" t="s">
        <v>171</v>
      </c>
      <c r="G14" s="153" t="s">
        <v>171</v>
      </c>
      <c r="H14" s="153" t="s">
        <v>171</v>
      </c>
      <c r="I14" s="153" t="s">
        <v>198</v>
      </c>
      <c r="J14" s="149"/>
      <c r="K14" s="149"/>
    </row>
    <row r="15" spans="1:11" ht="20.100000000000001" customHeight="1" thickBot="1">
      <c r="A15" s="149"/>
      <c r="B15" s="163" t="s">
        <v>199</v>
      </c>
      <c r="C15" s="163"/>
      <c r="D15" s="153" t="s">
        <v>171</v>
      </c>
      <c r="E15" s="153" t="s">
        <v>171</v>
      </c>
      <c r="F15" s="153" t="s">
        <v>171</v>
      </c>
      <c r="G15" s="153" t="s">
        <v>171</v>
      </c>
      <c r="H15" s="153" t="s">
        <v>171</v>
      </c>
      <c r="I15" s="153" t="s">
        <v>171</v>
      </c>
      <c r="J15" s="149"/>
      <c r="K15" s="149"/>
    </row>
    <row r="16" spans="1:11" ht="20.100000000000001" customHeight="1" thickBot="1">
      <c r="A16" s="149"/>
      <c r="B16" s="163" t="s">
        <v>105</v>
      </c>
      <c r="C16" s="163"/>
      <c r="D16" s="153" t="s">
        <v>200</v>
      </c>
      <c r="E16" s="153" t="s">
        <v>200</v>
      </c>
      <c r="F16" s="153" t="s">
        <v>171</v>
      </c>
      <c r="G16" s="153" t="s">
        <v>201</v>
      </c>
      <c r="H16" s="153" t="s">
        <v>171</v>
      </c>
      <c r="I16" s="153" t="s">
        <v>202</v>
      </c>
      <c r="J16" s="149"/>
      <c r="K16" s="149"/>
    </row>
    <row r="17" spans="1:11" ht="20.100000000000001" customHeight="1" thickBot="1">
      <c r="A17" s="149"/>
      <c r="B17" s="163" t="s">
        <v>203</v>
      </c>
      <c r="C17" s="163"/>
      <c r="D17" s="153" t="s">
        <v>200</v>
      </c>
      <c r="E17" s="153" t="s">
        <v>200</v>
      </c>
      <c r="F17" s="153" t="s">
        <v>171</v>
      </c>
      <c r="G17" s="153" t="s">
        <v>171</v>
      </c>
      <c r="H17" s="153" t="s">
        <v>171</v>
      </c>
      <c r="I17" s="153" t="s">
        <v>200</v>
      </c>
      <c r="J17" s="149"/>
      <c r="K17" s="149"/>
    </row>
    <row r="18" spans="1:11" ht="20.100000000000001" customHeight="1" thickBot="1">
      <c r="A18" s="149"/>
      <c r="B18" s="163" t="s">
        <v>204</v>
      </c>
      <c r="C18" s="163"/>
      <c r="D18" s="153" t="s">
        <v>171</v>
      </c>
      <c r="E18" s="153" t="s">
        <v>171</v>
      </c>
      <c r="F18" s="153" t="s">
        <v>171</v>
      </c>
      <c r="G18" s="153" t="s">
        <v>171</v>
      </c>
      <c r="H18" s="153" t="s">
        <v>171</v>
      </c>
      <c r="I18" s="153" t="s">
        <v>171</v>
      </c>
      <c r="J18" s="149"/>
      <c r="K18" s="149"/>
    </row>
    <row r="19" spans="1:11" ht="20.100000000000001" customHeight="1" thickBot="1">
      <c r="A19" s="149"/>
      <c r="B19" s="163" t="s">
        <v>205</v>
      </c>
      <c r="C19" s="163"/>
      <c r="D19" s="153" t="s">
        <v>171</v>
      </c>
      <c r="E19" s="153" t="s">
        <v>171</v>
      </c>
      <c r="F19" s="153" t="s">
        <v>171</v>
      </c>
      <c r="G19" s="153" t="s">
        <v>171</v>
      </c>
      <c r="H19" s="153" t="s">
        <v>171</v>
      </c>
      <c r="I19" s="153" t="s">
        <v>171</v>
      </c>
      <c r="J19" s="149"/>
      <c r="K19" s="149"/>
    </row>
    <row r="20" spans="1:11" ht="20.100000000000001" customHeight="1" thickBot="1">
      <c r="A20" s="149"/>
      <c r="B20" s="163" t="s">
        <v>206</v>
      </c>
      <c r="C20" s="163"/>
      <c r="D20" s="153" t="s">
        <v>171</v>
      </c>
      <c r="E20" s="153" t="s">
        <v>171</v>
      </c>
      <c r="F20" s="153" t="s">
        <v>171</v>
      </c>
      <c r="G20" s="153" t="s">
        <v>201</v>
      </c>
      <c r="H20" s="153" t="s">
        <v>171</v>
      </c>
      <c r="I20" s="153" t="s">
        <v>201</v>
      </c>
      <c r="J20" s="149"/>
      <c r="K20" s="149"/>
    </row>
    <row r="21" spans="1:11" ht="20.100000000000001" customHeight="1" thickBot="1">
      <c r="A21" s="149"/>
      <c r="B21" s="163" t="s">
        <v>207</v>
      </c>
      <c r="C21" s="163"/>
      <c r="D21" s="153" t="s">
        <v>208</v>
      </c>
      <c r="E21" s="153" t="s">
        <v>209</v>
      </c>
      <c r="F21" s="153" t="s">
        <v>170</v>
      </c>
      <c r="G21" s="153" t="s">
        <v>201</v>
      </c>
      <c r="H21" s="153" t="s">
        <v>171</v>
      </c>
      <c r="I21" s="153" t="s">
        <v>210</v>
      </c>
      <c r="J21" s="149"/>
      <c r="K21" s="149"/>
    </row>
    <row r="22" spans="1:11" ht="20.100000000000001" customHeight="1" thickBot="1">
      <c r="A22" s="149"/>
      <c r="B22" s="163" t="s">
        <v>211</v>
      </c>
      <c r="C22" s="163"/>
      <c r="D22" s="153" t="s">
        <v>171</v>
      </c>
      <c r="E22" s="153" t="s">
        <v>171</v>
      </c>
      <c r="F22" s="153" t="s">
        <v>171</v>
      </c>
      <c r="G22" s="153" t="s">
        <v>171</v>
      </c>
      <c r="H22" s="153" t="s">
        <v>171</v>
      </c>
      <c r="I22" s="153" t="s">
        <v>171</v>
      </c>
      <c r="J22" s="149"/>
      <c r="K22" s="149"/>
    </row>
    <row r="23" spans="1:11" ht="20.100000000000001" customHeight="1" thickBot="1">
      <c r="A23" s="149"/>
      <c r="B23" s="163" t="s">
        <v>212</v>
      </c>
      <c r="C23" s="163"/>
      <c r="D23" s="153" t="s">
        <v>208</v>
      </c>
      <c r="E23" s="153" t="s">
        <v>209</v>
      </c>
      <c r="F23" s="153" t="s">
        <v>170</v>
      </c>
      <c r="G23" s="153" t="s">
        <v>201</v>
      </c>
      <c r="H23" s="153" t="s">
        <v>171</v>
      </c>
      <c r="I23" s="153" t="s">
        <v>210</v>
      </c>
      <c r="J23" s="149"/>
      <c r="K23" s="149"/>
    </row>
    <row r="24" spans="1:11" ht="20.100000000000001" customHeight="1" thickBot="1">
      <c r="A24" s="149"/>
      <c r="B24" s="163" t="s">
        <v>213</v>
      </c>
      <c r="C24" s="163"/>
      <c r="D24" s="153" t="s">
        <v>214</v>
      </c>
      <c r="E24" s="153" t="s">
        <v>214</v>
      </c>
      <c r="F24" s="153" t="s">
        <v>214</v>
      </c>
      <c r="G24" s="153" t="s">
        <v>214</v>
      </c>
      <c r="H24" s="153" t="s">
        <v>214</v>
      </c>
      <c r="I24" s="153" t="s">
        <v>214</v>
      </c>
      <c r="J24" s="149"/>
      <c r="K24" s="149"/>
    </row>
    <row r="25" spans="1:11" ht="20.100000000000001" customHeight="1" thickBot="1">
      <c r="A25" s="149"/>
      <c r="B25" s="163" t="s">
        <v>215</v>
      </c>
      <c r="C25" s="163"/>
      <c r="D25" s="153" t="s">
        <v>216</v>
      </c>
      <c r="E25" s="153" t="s">
        <v>217</v>
      </c>
      <c r="F25" s="153" t="s">
        <v>171</v>
      </c>
      <c r="G25" s="153" t="s">
        <v>218</v>
      </c>
      <c r="H25" s="153" t="s">
        <v>171</v>
      </c>
      <c r="I25" s="153" t="s">
        <v>219</v>
      </c>
      <c r="J25" s="149"/>
      <c r="K25" s="149"/>
    </row>
    <row r="26" spans="1:11" ht="20.100000000000001" customHeight="1" thickBot="1">
      <c r="A26" s="149"/>
      <c r="B26" s="163" t="s">
        <v>220</v>
      </c>
      <c r="C26" s="163"/>
      <c r="D26" s="153" t="s">
        <v>221</v>
      </c>
      <c r="E26" s="153" t="s">
        <v>171</v>
      </c>
      <c r="F26" s="153" t="s">
        <v>222</v>
      </c>
      <c r="G26" s="153" t="s">
        <v>171</v>
      </c>
      <c r="H26" s="153" t="s">
        <v>171</v>
      </c>
      <c r="I26" s="153" t="s">
        <v>222</v>
      </c>
      <c r="J26" s="149"/>
      <c r="K26" s="149"/>
    </row>
    <row r="27" spans="1:11" ht="20.100000000000001" customHeight="1" thickBot="1">
      <c r="A27" s="149"/>
      <c r="B27" s="163" t="s">
        <v>223</v>
      </c>
      <c r="C27" s="163"/>
      <c r="D27" s="153" t="s">
        <v>224</v>
      </c>
      <c r="E27" s="153" t="s">
        <v>225</v>
      </c>
      <c r="F27" s="153" t="s">
        <v>171</v>
      </c>
      <c r="G27" s="153" t="s">
        <v>171</v>
      </c>
      <c r="H27" s="153" t="s">
        <v>171</v>
      </c>
      <c r="I27" s="153" t="s">
        <v>225</v>
      </c>
      <c r="J27" s="149"/>
      <c r="K27" s="149"/>
    </row>
    <row r="28" spans="1:11" ht="20.100000000000001" customHeight="1" thickBot="1">
      <c r="A28" s="149"/>
      <c r="B28" s="163" t="s">
        <v>226</v>
      </c>
      <c r="C28" s="163"/>
      <c r="D28" s="153" t="s">
        <v>171</v>
      </c>
      <c r="E28" s="153" t="s">
        <v>171</v>
      </c>
      <c r="F28" s="153" t="s">
        <v>171</v>
      </c>
      <c r="G28" s="153" t="s">
        <v>171</v>
      </c>
      <c r="H28" s="153" t="s">
        <v>171</v>
      </c>
      <c r="I28" s="153" t="s">
        <v>171</v>
      </c>
      <c r="J28" s="149"/>
      <c r="K28" s="149"/>
    </row>
    <row r="29" spans="1:11" ht="20.100000000000001" customHeight="1" thickBot="1">
      <c r="A29" s="149"/>
      <c r="B29" s="163" t="s">
        <v>227</v>
      </c>
      <c r="C29" s="163"/>
      <c r="D29" s="153" t="s">
        <v>228</v>
      </c>
      <c r="E29" s="153" t="s">
        <v>229</v>
      </c>
      <c r="F29" s="153" t="s">
        <v>171</v>
      </c>
      <c r="G29" s="153" t="s">
        <v>171</v>
      </c>
      <c r="H29" s="153" t="s">
        <v>171</v>
      </c>
      <c r="I29" s="153" t="s">
        <v>229</v>
      </c>
      <c r="J29" s="149"/>
      <c r="K29" s="149"/>
    </row>
    <row r="30" spans="1:11" ht="20.100000000000001" customHeight="1" thickBot="1">
      <c r="A30" s="149"/>
      <c r="B30" s="163" t="s">
        <v>230</v>
      </c>
      <c r="C30" s="163"/>
      <c r="D30" s="153" t="s">
        <v>231</v>
      </c>
      <c r="E30" s="153" t="s">
        <v>232</v>
      </c>
      <c r="F30" s="153" t="s">
        <v>171</v>
      </c>
      <c r="G30" s="153" t="s">
        <v>171</v>
      </c>
      <c r="H30" s="153" t="s">
        <v>171</v>
      </c>
      <c r="I30" s="153" t="s">
        <v>232</v>
      </c>
      <c r="J30" s="149"/>
      <c r="K30" s="149"/>
    </row>
    <row r="31" spans="1:11" ht="20.100000000000001" customHeight="1" thickBot="1">
      <c r="A31" s="149"/>
      <c r="B31" s="163" t="s">
        <v>233</v>
      </c>
      <c r="C31" s="163"/>
      <c r="D31" s="153" t="s">
        <v>234</v>
      </c>
      <c r="E31" s="153" t="s">
        <v>235</v>
      </c>
      <c r="F31" s="153" t="s">
        <v>171</v>
      </c>
      <c r="G31" s="153" t="s">
        <v>171</v>
      </c>
      <c r="H31" s="153" t="s">
        <v>171</v>
      </c>
      <c r="I31" s="153" t="s">
        <v>235</v>
      </c>
      <c r="J31" s="149"/>
      <c r="K31" s="149"/>
    </row>
    <row r="32" spans="1:11" ht="20.100000000000001" customHeight="1" thickBot="1">
      <c r="A32" s="149"/>
      <c r="B32" s="163" t="s">
        <v>236</v>
      </c>
      <c r="C32" s="163"/>
      <c r="D32" s="153" t="s">
        <v>171</v>
      </c>
      <c r="E32" s="153" t="s">
        <v>171</v>
      </c>
      <c r="F32" s="153" t="s">
        <v>171</v>
      </c>
      <c r="G32" s="153" t="s">
        <v>171</v>
      </c>
      <c r="H32" s="153" t="s">
        <v>171</v>
      </c>
      <c r="I32" s="153" t="s">
        <v>171</v>
      </c>
      <c r="J32" s="149"/>
      <c r="K32" s="149"/>
    </row>
    <row r="33" spans="1:11" ht="20.100000000000001" customHeight="1" thickBot="1">
      <c r="A33" s="149"/>
      <c r="B33" s="163" t="s">
        <v>237</v>
      </c>
      <c r="C33" s="163"/>
      <c r="D33" s="153" t="s">
        <v>238</v>
      </c>
      <c r="E33" s="153" t="s">
        <v>239</v>
      </c>
      <c r="F33" s="153" t="s">
        <v>222</v>
      </c>
      <c r="G33" s="153" t="s">
        <v>218</v>
      </c>
      <c r="H33" s="153" t="s">
        <v>171</v>
      </c>
      <c r="I33" s="153" t="s">
        <v>240</v>
      </c>
      <c r="J33" s="149"/>
      <c r="K33" s="149"/>
    </row>
    <row r="34" spans="1:11" ht="20.100000000000001" customHeight="1" thickBot="1">
      <c r="A34" s="149"/>
      <c r="B34" s="163" t="s">
        <v>241</v>
      </c>
      <c r="C34" s="163"/>
      <c r="D34" s="153" t="s">
        <v>242</v>
      </c>
      <c r="E34" s="153" t="s">
        <v>243</v>
      </c>
      <c r="F34" s="153" t="s">
        <v>244</v>
      </c>
      <c r="G34" s="153" t="s">
        <v>245</v>
      </c>
      <c r="H34" s="153" t="s">
        <v>171</v>
      </c>
      <c r="I34" s="153" t="s">
        <v>246</v>
      </c>
      <c r="J34" s="149"/>
      <c r="K34" s="149"/>
    </row>
    <row r="35" spans="1:11" ht="20.100000000000001" customHeight="1" thickBot="1">
      <c r="A35" s="149"/>
      <c r="B35" s="163" t="s">
        <v>247</v>
      </c>
      <c r="C35" s="163"/>
      <c r="D35" s="153" t="s">
        <v>214</v>
      </c>
      <c r="E35" s="153" t="s">
        <v>214</v>
      </c>
      <c r="F35" s="153" t="s">
        <v>214</v>
      </c>
      <c r="G35" s="153" t="s">
        <v>214</v>
      </c>
      <c r="H35" s="153" t="s">
        <v>214</v>
      </c>
      <c r="I35" s="153" t="s">
        <v>214</v>
      </c>
      <c r="J35" s="149"/>
      <c r="K35" s="149"/>
    </row>
    <row r="36" spans="1:11" ht="20.100000000000001" customHeight="1" thickBot="1">
      <c r="A36" s="149"/>
      <c r="B36" s="163" t="s">
        <v>248</v>
      </c>
      <c r="C36" s="163"/>
      <c r="D36" s="153" t="s">
        <v>171</v>
      </c>
      <c r="E36" s="153" t="s">
        <v>171</v>
      </c>
      <c r="F36" s="153" t="s">
        <v>171</v>
      </c>
      <c r="G36" s="153" t="s">
        <v>171</v>
      </c>
      <c r="H36" s="153" t="s">
        <v>171</v>
      </c>
      <c r="I36" s="153" t="s">
        <v>171</v>
      </c>
      <c r="J36" s="149"/>
      <c r="K36" s="149"/>
    </row>
    <row r="37" spans="1:11" ht="20.100000000000001" customHeight="1" thickBot="1">
      <c r="A37" s="149"/>
      <c r="B37" s="163" t="s">
        <v>249</v>
      </c>
      <c r="C37" s="163"/>
      <c r="D37" s="153" t="s">
        <v>171</v>
      </c>
      <c r="E37" s="153" t="s">
        <v>171</v>
      </c>
      <c r="F37" s="153" t="s">
        <v>171</v>
      </c>
      <c r="G37" s="153" t="s">
        <v>171</v>
      </c>
      <c r="H37" s="153" t="s">
        <v>171</v>
      </c>
      <c r="I37" s="153" t="s">
        <v>171</v>
      </c>
      <c r="J37" s="149"/>
      <c r="K37" s="149"/>
    </row>
    <row r="38" spans="1:11" ht="20.100000000000001" customHeight="1" thickBot="1">
      <c r="A38" s="149"/>
      <c r="B38" s="163" t="s">
        <v>250</v>
      </c>
      <c r="C38" s="163"/>
      <c r="D38" s="153" t="s">
        <v>171</v>
      </c>
      <c r="E38" s="153" t="s">
        <v>171</v>
      </c>
      <c r="F38" s="153" t="s">
        <v>171</v>
      </c>
      <c r="G38" s="153" t="s">
        <v>171</v>
      </c>
      <c r="H38" s="153" t="s">
        <v>171</v>
      </c>
      <c r="I38" s="153" t="s">
        <v>171</v>
      </c>
      <c r="J38" s="149"/>
      <c r="K38" s="149"/>
    </row>
    <row r="39" spans="1:11" ht="20.100000000000001" customHeight="1" thickBot="1">
      <c r="A39" s="149"/>
      <c r="B39" s="163" t="s">
        <v>251</v>
      </c>
      <c r="C39" s="163"/>
      <c r="D39" s="153" t="s">
        <v>171</v>
      </c>
      <c r="E39" s="153" t="s">
        <v>171</v>
      </c>
      <c r="F39" s="153" t="s">
        <v>171</v>
      </c>
      <c r="G39" s="153" t="s">
        <v>171</v>
      </c>
      <c r="H39" s="153" t="s">
        <v>171</v>
      </c>
      <c r="I39" s="153" t="s">
        <v>171</v>
      </c>
      <c r="J39" s="149"/>
      <c r="K39" s="149"/>
    </row>
    <row r="40" spans="1:11" ht="20.100000000000001" customHeight="1" thickBot="1">
      <c r="A40" s="149"/>
      <c r="B40" s="163" t="s">
        <v>252</v>
      </c>
      <c r="C40" s="163"/>
      <c r="D40" s="153" t="s">
        <v>171</v>
      </c>
      <c r="E40" s="153" t="s">
        <v>171</v>
      </c>
      <c r="F40" s="153" t="s">
        <v>171</v>
      </c>
      <c r="G40" s="153" t="s">
        <v>171</v>
      </c>
      <c r="H40" s="153" t="s">
        <v>171</v>
      </c>
      <c r="I40" s="153" t="s">
        <v>171</v>
      </c>
      <c r="J40" s="149"/>
      <c r="K40" s="149"/>
    </row>
    <row r="41" spans="1:11" ht="20.100000000000001" customHeight="1" thickBot="1">
      <c r="A41" s="149"/>
      <c r="B41" s="163" t="s">
        <v>253</v>
      </c>
      <c r="C41" s="163"/>
      <c r="D41" s="153" t="s">
        <v>171</v>
      </c>
      <c r="E41" s="153" t="s">
        <v>171</v>
      </c>
      <c r="F41" s="153" t="s">
        <v>171</v>
      </c>
      <c r="G41" s="153" t="s">
        <v>171</v>
      </c>
      <c r="H41" s="153" t="s">
        <v>171</v>
      </c>
      <c r="I41" s="153" t="s">
        <v>171</v>
      </c>
      <c r="J41" s="149"/>
      <c r="K41" s="149"/>
    </row>
    <row r="42" spans="1:11" ht="20.100000000000001" customHeight="1" thickBot="1">
      <c r="A42" s="149"/>
      <c r="B42" s="163" t="s">
        <v>254</v>
      </c>
      <c r="C42" s="163"/>
      <c r="D42" s="153" t="s">
        <v>171</v>
      </c>
      <c r="E42" s="153" t="s">
        <v>171</v>
      </c>
      <c r="F42" s="153" t="s">
        <v>171</v>
      </c>
      <c r="G42" s="153" t="s">
        <v>171</v>
      </c>
      <c r="H42" s="153" t="s">
        <v>171</v>
      </c>
      <c r="I42" s="153" t="s">
        <v>171</v>
      </c>
      <c r="J42" s="149"/>
      <c r="K42" s="149"/>
    </row>
    <row r="43" spans="1:11" ht="20.100000000000001" customHeight="1" thickBot="1">
      <c r="A43" s="149"/>
      <c r="B43" s="163" t="s">
        <v>255</v>
      </c>
      <c r="C43" s="163"/>
      <c r="D43" s="153" t="s">
        <v>171</v>
      </c>
      <c r="E43" s="153" t="s">
        <v>171</v>
      </c>
      <c r="F43" s="153" t="s">
        <v>171</v>
      </c>
      <c r="G43" s="153" t="s">
        <v>171</v>
      </c>
      <c r="H43" s="153" t="s">
        <v>171</v>
      </c>
      <c r="I43" s="153" t="s">
        <v>171</v>
      </c>
      <c r="J43" s="149"/>
      <c r="K43" s="149"/>
    </row>
    <row r="44" spans="1:11" ht="20.100000000000001" customHeight="1" thickBot="1">
      <c r="A44" s="149"/>
      <c r="B44" s="163" t="s">
        <v>256</v>
      </c>
      <c r="C44" s="163"/>
      <c r="D44" s="153" t="s">
        <v>171</v>
      </c>
      <c r="E44" s="153" t="s">
        <v>171</v>
      </c>
      <c r="F44" s="153" t="s">
        <v>171</v>
      </c>
      <c r="G44" s="153" t="s">
        <v>171</v>
      </c>
      <c r="H44" s="153" t="s">
        <v>171</v>
      </c>
      <c r="I44" s="153" t="s">
        <v>171</v>
      </c>
      <c r="J44" s="149"/>
      <c r="K44" s="149"/>
    </row>
    <row r="45" spans="1:11" ht="20.100000000000001" customHeight="1" thickBot="1">
      <c r="A45" s="149"/>
      <c r="B45" s="163" t="s">
        <v>257</v>
      </c>
      <c r="C45" s="163"/>
      <c r="D45" s="153" t="s">
        <v>171</v>
      </c>
      <c r="E45" s="153" t="s">
        <v>171</v>
      </c>
      <c r="F45" s="153" t="s">
        <v>171</v>
      </c>
      <c r="G45" s="153" t="s">
        <v>171</v>
      </c>
      <c r="H45" s="153" t="s">
        <v>171</v>
      </c>
      <c r="I45" s="153" t="s">
        <v>171</v>
      </c>
      <c r="J45" s="149"/>
      <c r="K45" s="149"/>
    </row>
    <row r="46" spans="1:11" ht="20.100000000000001" customHeight="1" thickBot="1">
      <c r="A46" s="149"/>
      <c r="B46" s="163" t="s">
        <v>258</v>
      </c>
      <c r="C46" s="163"/>
      <c r="D46" s="153" t="s">
        <v>171</v>
      </c>
      <c r="E46" s="153" t="s">
        <v>171</v>
      </c>
      <c r="F46" s="153" t="s">
        <v>171</v>
      </c>
      <c r="G46" s="153" t="s">
        <v>171</v>
      </c>
      <c r="H46" s="153" t="s">
        <v>171</v>
      </c>
      <c r="I46" s="153" t="s">
        <v>171</v>
      </c>
      <c r="J46" s="149"/>
      <c r="K46" s="149"/>
    </row>
    <row r="47" spans="1:11" ht="20.100000000000001" customHeight="1" thickBot="1">
      <c r="A47" s="149"/>
      <c r="B47" s="163" t="s">
        <v>259</v>
      </c>
      <c r="C47" s="163"/>
      <c r="D47" s="153" t="s">
        <v>214</v>
      </c>
      <c r="E47" s="153" t="s">
        <v>214</v>
      </c>
      <c r="F47" s="153" t="s">
        <v>214</v>
      </c>
      <c r="G47" s="153" t="s">
        <v>214</v>
      </c>
      <c r="H47" s="153" t="s">
        <v>214</v>
      </c>
      <c r="I47" s="153" t="s">
        <v>214</v>
      </c>
      <c r="J47" s="149"/>
      <c r="K47" s="149"/>
    </row>
    <row r="48" spans="1:11" ht="20.100000000000001" customHeight="1" thickBot="1">
      <c r="A48" s="149"/>
      <c r="B48" s="163" t="s">
        <v>260</v>
      </c>
      <c r="C48" s="163"/>
      <c r="D48" s="153" t="s">
        <v>261</v>
      </c>
      <c r="E48" s="153" t="s">
        <v>262</v>
      </c>
      <c r="F48" s="153" t="s">
        <v>171</v>
      </c>
      <c r="G48" s="153" t="s">
        <v>171</v>
      </c>
      <c r="H48" s="153" t="s">
        <v>171</v>
      </c>
      <c r="I48" s="153" t="s">
        <v>262</v>
      </c>
      <c r="J48" s="149"/>
      <c r="K48" s="149"/>
    </row>
    <row r="49" spans="1:11" ht="20.100000000000001" customHeight="1" thickBot="1">
      <c r="A49" s="149"/>
      <c r="B49" s="163" t="s">
        <v>263</v>
      </c>
      <c r="C49" s="163"/>
      <c r="D49" s="153" t="s">
        <v>261</v>
      </c>
      <c r="E49" s="153" t="s">
        <v>262</v>
      </c>
      <c r="F49" s="153" t="s">
        <v>171</v>
      </c>
      <c r="G49" s="153" t="s">
        <v>171</v>
      </c>
      <c r="H49" s="153" t="s">
        <v>171</v>
      </c>
      <c r="I49" s="153" t="s">
        <v>262</v>
      </c>
      <c r="J49" s="149"/>
      <c r="K49" s="149"/>
    </row>
    <row r="50" spans="1:11" ht="20.100000000000001" customHeight="1" thickBot="1">
      <c r="A50" s="149"/>
      <c r="B50" s="163" t="s">
        <v>264</v>
      </c>
      <c r="C50" s="163"/>
      <c r="D50" s="153" t="s">
        <v>171</v>
      </c>
      <c r="E50" s="153" t="s">
        <v>171</v>
      </c>
      <c r="F50" s="153" t="s">
        <v>171</v>
      </c>
      <c r="G50" s="153" t="s">
        <v>171</v>
      </c>
      <c r="H50" s="153" t="s">
        <v>171</v>
      </c>
      <c r="I50" s="153" t="s">
        <v>171</v>
      </c>
      <c r="J50" s="149"/>
      <c r="K50" s="149"/>
    </row>
    <row r="51" spans="1:11" ht="20.100000000000001" customHeight="1" thickBot="1">
      <c r="A51" s="149"/>
      <c r="B51" s="163" t="s">
        <v>265</v>
      </c>
      <c r="C51" s="163"/>
      <c r="D51" s="153" t="s">
        <v>171</v>
      </c>
      <c r="E51" s="153" t="s">
        <v>171</v>
      </c>
      <c r="F51" s="153" t="s">
        <v>171</v>
      </c>
      <c r="G51" s="153" t="s">
        <v>171</v>
      </c>
      <c r="H51" s="153" t="s">
        <v>171</v>
      </c>
      <c r="I51" s="153" t="s">
        <v>171</v>
      </c>
      <c r="J51" s="149"/>
      <c r="K51" s="149"/>
    </row>
    <row r="52" spans="1:11" ht="20.100000000000001" customHeight="1" thickBot="1">
      <c r="A52" s="149"/>
      <c r="B52" s="163" t="s">
        <v>266</v>
      </c>
      <c r="C52" s="163"/>
      <c r="D52" s="153" t="s">
        <v>171</v>
      </c>
      <c r="E52" s="153" t="s">
        <v>171</v>
      </c>
      <c r="F52" s="153" t="s">
        <v>171</v>
      </c>
      <c r="G52" s="153" t="s">
        <v>171</v>
      </c>
      <c r="H52" s="153" t="s">
        <v>171</v>
      </c>
      <c r="I52" s="153" t="s">
        <v>171</v>
      </c>
      <c r="J52" s="149"/>
      <c r="K52" s="149"/>
    </row>
    <row r="53" spans="1:11" ht="20.100000000000001" customHeight="1" thickBot="1">
      <c r="A53" s="149"/>
      <c r="B53" s="163" t="s">
        <v>267</v>
      </c>
      <c r="C53" s="163"/>
      <c r="D53" s="153" t="s">
        <v>171</v>
      </c>
      <c r="E53" s="153" t="s">
        <v>171</v>
      </c>
      <c r="F53" s="153" t="s">
        <v>171</v>
      </c>
      <c r="G53" s="153" t="s">
        <v>171</v>
      </c>
      <c r="H53" s="153" t="s">
        <v>171</v>
      </c>
      <c r="I53" s="153" t="s">
        <v>171</v>
      </c>
      <c r="J53" s="149"/>
      <c r="K53" s="149"/>
    </row>
    <row r="54" spans="1:11" ht="20.100000000000001" customHeight="1" thickBot="1">
      <c r="A54" s="149"/>
      <c r="B54" s="163" t="s">
        <v>268</v>
      </c>
      <c r="C54" s="163"/>
      <c r="D54" s="153" t="s">
        <v>171</v>
      </c>
      <c r="E54" s="153" t="s">
        <v>171</v>
      </c>
      <c r="F54" s="153" t="s">
        <v>171</v>
      </c>
      <c r="G54" s="153" t="s">
        <v>171</v>
      </c>
      <c r="H54" s="153" t="s">
        <v>171</v>
      </c>
      <c r="I54" s="153" t="s">
        <v>171</v>
      </c>
      <c r="J54" s="149"/>
      <c r="K54" s="149"/>
    </row>
    <row r="55" spans="1:11" ht="20.100000000000001" customHeight="1" thickBot="1">
      <c r="A55" s="149"/>
      <c r="B55" s="163" t="s">
        <v>269</v>
      </c>
      <c r="C55" s="163"/>
      <c r="D55" s="153" t="s">
        <v>171</v>
      </c>
      <c r="E55" s="153" t="s">
        <v>171</v>
      </c>
      <c r="F55" s="153" t="s">
        <v>171</v>
      </c>
      <c r="G55" s="153" t="s">
        <v>171</v>
      </c>
      <c r="H55" s="153" t="s">
        <v>171</v>
      </c>
      <c r="I55" s="153" t="s">
        <v>171</v>
      </c>
      <c r="J55" s="149"/>
      <c r="K55" s="149"/>
    </row>
    <row r="56" spans="1:11" ht="20.100000000000001" customHeight="1" thickBot="1">
      <c r="A56" s="149"/>
      <c r="B56" s="163" t="s">
        <v>270</v>
      </c>
      <c r="C56" s="163"/>
      <c r="D56" s="153" t="s">
        <v>261</v>
      </c>
      <c r="E56" s="153" t="s">
        <v>262</v>
      </c>
      <c r="F56" s="153" t="s">
        <v>171</v>
      </c>
      <c r="G56" s="153" t="s">
        <v>171</v>
      </c>
      <c r="H56" s="153" t="s">
        <v>171</v>
      </c>
      <c r="I56" s="153" t="s">
        <v>262</v>
      </c>
      <c r="J56" s="149"/>
      <c r="K56" s="149"/>
    </row>
    <row r="57" spans="1:11" ht="20.100000000000001" customHeight="1" thickBot="1">
      <c r="A57" s="149"/>
      <c r="B57" s="163" t="s">
        <v>271</v>
      </c>
      <c r="C57" s="163"/>
      <c r="D57" s="153" t="s">
        <v>272</v>
      </c>
      <c r="E57" s="153" t="s">
        <v>273</v>
      </c>
      <c r="F57" s="153" t="s">
        <v>244</v>
      </c>
      <c r="G57" s="153" t="s">
        <v>245</v>
      </c>
      <c r="H57" s="153" t="s">
        <v>171</v>
      </c>
      <c r="I57" s="153" t="s">
        <v>274</v>
      </c>
      <c r="J57" s="149"/>
      <c r="K57" s="149"/>
    </row>
    <row r="58" spans="1:11" ht="20.100000000000001" customHeight="1" thickBot="1">
      <c r="A58" s="149"/>
      <c r="B58" s="163" t="s">
        <v>275</v>
      </c>
      <c r="C58" s="163"/>
      <c r="D58" s="153" t="s">
        <v>276</v>
      </c>
      <c r="E58" s="153" t="s">
        <v>277</v>
      </c>
      <c r="F58" s="153" t="s">
        <v>278</v>
      </c>
      <c r="G58" s="153" t="s">
        <v>171</v>
      </c>
      <c r="H58" s="153" t="s">
        <v>171</v>
      </c>
      <c r="I58" s="153" t="s">
        <v>276</v>
      </c>
      <c r="J58" s="149"/>
      <c r="K58" s="149"/>
    </row>
    <row r="59" spans="1:11" ht="20.100000000000001" customHeight="1" thickBot="1">
      <c r="A59" s="149"/>
      <c r="B59" s="163" t="s">
        <v>279</v>
      </c>
      <c r="C59" s="163"/>
      <c r="D59" s="153" t="s">
        <v>280</v>
      </c>
      <c r="E59" s="153" t="s">
        <v>281</v>
      </c>
      <c r="F59" s="153" t="s">
        <v>282</v>
      </c>
      <c r="G59" s="153" t="s">
        <v>245</v>
      </c>
      <c r="H59" s="153" t="s">
        <v>171</v>
      </c>
      <c r="I59" s="153" t="s">
        <v>283</v>
      </c>
      <c r="J59" s="149"/>
      <c r="K59" s="149"/>
    </row>
    <row r="60" spans="1:11" ht="20.100000000000001" customHeight="1" thickBot="1">
      <c r="A60" s="149"/>
      <c r="B60" s="163" t="s">
        <v>284</v>
      </c>
      <c r="C60" s="163"/>
      <c r="D60" s="153" t="s">
        <v>171</v>
      </c>
      <c r="E60" s="153" t="s">
        <v>171</v>
      </c>
      <c r="F60" s="153" t="s">
        <v>171</v>
      </c>
      <c r="G60" s="153" t="s">
        <v>171</v>
      </c>
      <c r="H60" s="153" t="s">
        <v>171</v>
      </c>
      <c r="I60" s="153" t="s">
        <v>171</v>
      </c>
      <c r="J60" s="149"/>
      <c r="K60" s="149"/>
    </row>
    <row r="61" spans="1:11" ht="20.100000000000001" customHeight="1" thickBot="1">
      <c r="A61" s="149"/>
      <c r="B61" s="163" t="s">
        <v>285</v>
      </c>
      <c r="C61" s="163"/>
      <c r="D61" s="153" t="s">
        <v>286</v>
      </c>
      <c r="E61" s="153" t="s">
        <v>287</v>
      </c>
      <c r="F61" s="153" t="s">
        <v>171</v>
      </c>
      <c r="G61" s="153" t="s">
        <v>171</v>
      </c>
      <c r="H61" s="153" t="s">
        <v>171</v>
      </c>
      <c r="I61" s="153" t="s">
        <v>287</v>
      </c>
      <c r="J61" s="149"/>
      <c r="K61" s="149"/>
    </row>
    <row r="62" spans="1:11" ht="20.100000000000001" customHeight="1" thickBot="1">
      <c r="A62" s="149"/>
      <c r="B62" s="163" t="s">
        <v>288</v>
      </c>
      <c r="C62" s="163"/>
      <c r="D62" s="153" t="s">
        <v>289</v>
      </c>
      <c r="E62" s="153" t="s">
        <v>290</v>
      </c>
      <c r="F62" s="153" t="s">
        <v>282</v>
      </c>
      <c r="G62" s="153" t="s">
        <v>245</v>
      </c>
      <c r="H62" s="153" t="s">
        <v>171</v>
      </c>
      <c r="I62" s="153" t="s">
        <v>291</v>
      </c>
      <c r="J62" s="149"/>
      <c r="K62" s="149"/>
    </row>
    <row r="63" spans="1:11" ht="20.100000000000001" customHeight="1" thickBot="1">
      <c r="A63" s="149"/>
      <c r="B63" s="167" t="s">
        <v>214</v>
      </c>
      <c r="C63" s="167"/>
      <c r="D63" s="167"/>
      <c r="E63" s="154" t="s">
        <v>292</v>
      </c>
      <c r="F63" s="154" t="s">
        <v>164</v>
      </c>
      <c r="G63" s="154" t="s">
        <v>293</v>
      </c>
      <c r="H63" s="154" t="s">
        <v>294</v>
      </c>
      <c r="I63" s="154" t="s">
        <v>295</v>
      </c>
      <c r="J63" s="149"/>
      <c r="K63" s="149"/>
    </row>
    <row r="64" spans="1:11" ht="20.100000000000001" customHeight="1" thickBot="1">
      <c r="A64" s="149"/>
      <c r="B64" s="163" t="s">
        <v>288</v>
      </c>
      <c r="C64" s="163"/>
      <c r="D64" s="163"/>
      <c r="E64" s="153" t="s">
        <v>290</v>
      </c>
      <c r="F64" s="153" t="s">
        <v>282</v>
      </c>
      <c r="G64" s="153" t="s">
        <v>245</v>
      </c>
      <c r="H64" s="153" t="s">
        <v>171</v>
      </c>
      <c r="I64" s="153" t="s">
        <v>291</v>
      </c>
      <c r="J64" s="149"/>
      <c r="K64" s="149"/>
    </row>
    <row r="65" spans="1:11" ht="20.100000000000001" customHeight="1" thickBot="1">
      <c r="A65" s="149"/>
      <c r="B65" s="163" t="s">
        <v>296</v>
      </c>
      <c r="C65" s="163"/>
      <c r="D65" s="163"/>
      <c r="E65" s="153" t="s">
        <v>214</v>
      </c>
      <c r="F65" s="153" t="s">
        <v>214</v>
      </c>
      <c r="G65" s="153" t="s">
        <v>214</v>
      </c>
      <c r="H65" s="153" t="s">
        <v>214</v>
      </c>
      <c r="I65" s="153" t="s">
        <v>214</v>
      </c>
      <c r="J65" s="149"/>
      <c r="K65" s="149"/>
    </row>
    <row r="66" spans="1:11" ht="20.100000000000001" customHeight="1" thickBot="1">
      <c r="A66" s="149"/>
      <c r="B66" s="163" t="s">
        <v>297</v>
      </c>
      <c r="C66" s="163"/>
      <c r="D66" s="163"/>
      <c r="E66" s="153" t="s">
        <v>298</v>
      </c>
      <c r="F66" s="153" t="s">
        <v>299</v>
      </c>
      <c r="G66" s="153" t="s">
        <v>171</v>
      </c>
      <c r="H66" s="153" t="s">
        <v>171</v>
      </c>
      <c r="I66" s="153" t="s">
        <v>300</v>
      </c>
      <c r="J66" s="149"/>
      <c r="K66" s="149"/>
    </row>
    <row r="67" spans="1:11" ht="20.100000000000001" customHeight="1" thickBot="1">
      <c r="A67" s="149"/>
      <c r="B67" s="163" t="s">
        <v>301</v>
      </c>
      <c r="C67" s="163"/>
      <c r="D67" s="163"/>
      <c r="E67" s="153" t="s">
        <v>171</v>
      </c>
      <c r="F67" s="153" t="s">
        <v>171</v>
      </c>
      <c r="G67" s="153" t="s">
        <v>171</v>
      </c>
      <c r="H67" s="153" t="s">
        <v>171</v>
      </c>
      <c r="I67" s="153" t="s">
        <v>171</v>
      </c>
      <c r="J67" s="149"/>
      <c r="K67" s="149"/>
    </row>
    <row r="68" spans="1:11" ht="20.100000000000001" customHeight="1" thickBot="1">
      <c r="A68" s="149"/>
      <c r="B68" s="163" t="s">
        <v>302</v>
      </c>
      <c r="C68" s="163"/>
      <c r="D68" s="163"/>
      <c r="E68" s="153" t="s">
        <v>303</v>
      </c>
      <c r="F68" s="153" t="s">
        <v>304</v>
      </c>
      <c r="G68" s="153" t="s">
        <v>171</v>
      </c>
      <c r="H68" s="153" t="s">
        <v>171</v>
      </c>
      <c r="I68" s="153" t="s">
        <v>305</v>
      </c>
      <c r="J68" s="149"/>
      <c r="K68" s="149"/>
    </row>
    <row r="69" spans="1:11" ht="20.100000000000001" customHeight="1" thickBot="1">
      <c r="A69" s="149"/>
      <c r="B69" s="163" t="s">
        <v>306</v>
      </c>
      <c r="C69" s="163"/>
      <c r="D69" s="163"/>
      <c r="E69" s="153" t="s">
        <v>307</v>
      </c>
      <c r="F69" s="153" t="s">
        <v>308</v>
      </c>
      <c r="G69" s="153" t="s">
        <v>245</v>
      </c>
      <c r="H69" s="153" t="s">
        <v>171</v>
      </c>
      <c r="I69" s="153" t="s">
        <v>309</v>
      </c>
      <c r="J69" s="149"/>
      <c r="K69" s="149"/>
    </row>
    <row r="70" spans="1:11" ht="20.100000000000001" customHeight="1" thickBot="1">
      <c r="A70" s="149"/>
      <c r="B70" s="163" t="s">
        <v>310</v>
      </c>
      <c r="C70" s="163"/>
      <c r="D70" s="153" t="s">
        <v>311</v>
      </c>
      <c r="E70" s="149"/>
      <c r="F70" s="149"/>
      <c r="G70" s="149"/>
      <c r="H70" s="149"/>
      <c r="I70" s="149"/>
      <c r="J70" s="149"/>
      <c r="K70" s="149"/>
    </row>
    <row r="71" spans="1:11" ht="60" customHeight="1">
      <c r="A71" s="149"/>
      <c r="B71" s="149"/>
      <c r="C71" s="149"/>
      <c r="D71" s="149"/>
      <c r="E71" s="149"/>
      <c r="F71" s="149"/>
      <c r="G71" s="149"/>
      <c r="H71" s="149"/>
      <c r="I71" s="149"/>
      <c r="J71" s="149" t="s">
        <v>214</v>
      </c>
      <c r="K71" s="149"/>
    </row>
    <row r="72" spans="1:11" ht="20.100000000000001" customHeight="1">
      <c r="A72" s="150"/>
      <c r="B72" s="150"/>
      <c r="C72" s="150"/>
      <c r="D72" s="150"/>
      <c r="E72" s="150"/>
      <c r="F72" s="164" t="s">
        <v>150</v>
      </c>
      <c r="G72" s="164"/>
      <c r="H72" s="159" t="s">
        <v>154</v>
      </c>
      <c r="I72" s="159"/>
      <c r="J72" s="159"/>
      <c r="K72" s="150"/>
    </row>
    <row r="73" spans="1:11" ht="20.100000000000001" customHeight="1">
      <c r="A73" s="150"/>
      <c r="B73" s="150"/>
      <c r="C73" s="150"/>
      <c r="D73" s="150"/>
      <c r="E73" s="150"/>
      <c r="F73" s="150"/>
      <c r="G73" s="150"/>
      <c r="H73" s="155" t="s">
        <v>155</v>
      </c>
      <c r="I73" s="155"/>
      <c r="J73" s="155"/>
      <c r="K73" s="150"/>
    </row>
    <row r="74" spans="1:11" ht="20.100000000000001" customHeight="1">
      <c r="A74" s="150"/>
      <c r="B74" s="150"/>
      <c r="C74" s="150"/>
      <c r="D74" s="150"/>
      <c r="E74" s="165" t="s">
        <v>312</v>
      </c>
      <c r="F74" s="165"/>
      <c r="G74" s="165"/>
      <c r="H74" s="166" t="s">
        <v>313</v>
      </c>
      <c r="I74" s="166"/>
      <c r="J74" s="150"/>
      <c r="K74" s="150"/>
    </row>
  </sheetData>
  <sheetProtection password="CF7A" sheet="1" objects="1" scenarios="1"/>
  <mergeCells count="73">
    <mergeCell ref="B8:C8"/>
    <mergeCell ref="H72:J72"/>
    <mergeCell ref="H73:J73"/>
    <mergeCell ref="B1:J1"/>
    <mergeCell ref="B2:J2"/>
    <mergeCell ref="B5:C5"/>
    <mergeCell ref="B6:C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8:D68"/>
    <mergeCell ref="B57:C57"/>
    <mergeCell ref="B58:C58"/>
    <mergeCell ref="B59:C59"/>
    <mergeCell ref="B60:C60"/>
    <mergeCell ref="B61:C61"/>
    <mergeCell ref="B62:C62"/>
    <mergeCell ref="B63:D63"/>
    <mergeCell ref="B64:D64"/>
    <mergeCell ref="B65:D65"/>
    <mergeCell ref="B66:D66"/>
    <mergeCell ref="B67:D67"/>
    <mergeCell ref="B69:D69"/>
    <mergeCell ref="B70:C70"/>
    <mergeCell ref="F72:G72"/>
    <mergeCell ref="E74:G74"/>
    <mergeCell ref="H74:I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QUARTER</vt:lpstr>
      <vt:lpstr>2ND QUARTER</vt:lpstr>
      <vt:lpstr>3RD QUARTER</vt:lpstr>
      <vt:lpstr>4TH QUARTER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MPDC</dc:creator>
  <cp:lastModifiedBy>SEVEN</cp:lastModifiedBy>
  <dcterms:created xsi:type="dcterms:W3CDTF">2015-01-19T03:19:00Z</dcterms:created>
  <dcterms:modified xsi:type="dcterms:W3CDTF">2016-04-25T08:06:23Z</dcterms:modified>
</cp:coreProperties>
</file>